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_soto\Desktop\Cuenta Publica 2021_final\5. Informacion LDF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G156" i="1"/>
  <c r="D156" i="1"/>
  <c r="D155" i="1"/>
  <c r="G155" i="1" s="1"/>
  <c r="D154" i="1"/>
  <c r="G154" i="1" s="1"/>
  <c r="G153" i="1"/>
  <c r="D153" i="1"/>
  <c r="D152" i="1"/>
  <c r="G152" i="1" s="1"/>
  <c r="D151" i="1"/>
  <c r="G151" i="1" s="1"/>
  <c r="F150" i="1"/>
  <c r="E150" i="1"/>
  <c r="C150" i="1"/>
  <c r="B150" i="1"/>
  <c r="G149" i="1"/>
  <c r="D149" i="1"/>
  <c r="D148" i="1"/>
  <c r="G148" i="1" s="1"/>
  <c r="D147" i="1"/>
  <c r="G147" i="1" s="1"/>
  <c r="F146" i="1"/>
  <c r="E146" i="1"/>
  <c r="C146" i="1"/>
  <c r="B146" i="1"/>
  <c r="G145" i="1"/>
  <c r="D145" i="1"/>
  <c r="D144" i="1"/>
  <c r="G144" i="1" s="1"/>
  <c r="G143" i="1"/>
  <c r="D143" i="1"/>
  <c r="G142" i="1"/>
  <c r="D142" i="1"/>
  <c r="D141" i="1"/>
  <c r="G141" i="1" s="1"/>
  <c r="G140" i="1"/>
  <c r="D140" i="1"/>
  <c r="G139" i="1"/>
  <c r="D139" i="1"/>
  <c r="D138" i="1"/>
  <c r="G138" i="1" s="1"/>
  <c r="G137" i="1" s="1"/>
  <c r="F137" i="1"/>
  <c r="E137" i="1"/>
  <c r="D137" i="1"/>
  <c r="C137" i="1"/>
  <c r="B137" i="1"/>
  <c r="G136" i="1"/>
  <c r="D136" i="1"/>
  <c r="G135" i="1"/>
  <c r="D135" i="1"/>
  <c r="D134" i="1"/>
  <c r="G134" i="1" s="1"/>
  <c r="G133" i="1" s="1"/>
  <c r="F133" i="1"/>
  <c r="E133" i="1"/>
  <c r="D133" i="1"/>
  <c r="C133" i="1"/>
  <c r="B133" i="1"/>
  <c r="G132" i="1"/>
  <c r="D132" i="1"/>
  <c r="G131" i="1"/>
  <c r="D131" i="1"/>
  <c r="D130" i="1"/>
  <c r="G130" i="1" s="1"/>
  <c r="G129" i="1"/>
  <c r="D129" i="1"/>
  <c r="G128" i="1"/>
  <c r="D128" i="1"/>
  <c r="D127" i="1"/>
  <c r="G127" i="1" s="1"/>
  <c r="G126" i="1"/>
  <c r="D126" i="1"/>
  <c r="G125" i="1"/>
  <c r="D125" i="1"/>
  <c r="D124" i="1"/>
  <c r="G124" i="1" s="1"/>
  <c r="G123" i="1" s="1"/>
  <c r="F123" i="1"/>
  <c r="E123" i="1"/>
  <c r="D123" i="1"/>
  <c r="C123" i="1"/>
  <c r="B123" i="1"/>
  <c r="D122" i="1"/>
  <c r="G122" i="1" s="1"/>
  <c r="G121" i="1"/>
  <c r="D121" i="1"/>
  <c r="D120" i="1"/>
  <c r="G120" i="1" s="1"/>
  <c r="D119" i="1"/>
  <c r="G119" i="1" s="1"/>
  <c r="G118" i="1"/>
  <c r="D118" i="1"/>
  <c r="D117" i="1"/>
  <c r="G117" i="1" s="1"/>
  <c r="D116" i="1"/>
  <c r="G116" i="1" s="1"/>
  <c r="D115" i="1"/>
  <c r="G115" i="1" s="1"/>
  <c r="D114" i="1"/>
  <c r="G114" i="1" s="1"/>
  <c r="F113" i="1"/>
  <c r="E113" i="1"/>
  <c r="D113" i="1"/>
  <c r="C113" i="1"/>
  <c r="B113" i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F106" i="1"/>
  <c r="D106" i="1"/>
  <c r="G106" i="1" s="1"/>
  <c r="G105" i="1"/>
  <c r="D105" i="1"/>
  <c r="D104" i="1"/>
  <c r="D103" i="1" s="1"/>
  <c r="F103" i="1"/>
  <c r="E103" i="1"/>
  <c r="C103" i="1"/>
  <c r="B103" i="1"/>
  <c r="D102" i="1"/>
  <c r="G102" i="1" s="1"/>
  <c r="G101" i="1"/>
  <c r="D101" i="1"/>
  <c r="D100" i="1"/>
  <c r="G100" i="1" s="1"/>
  <c r="D99" i="1"/>
  <c r="G99" i="1" s="1"/>
  <c r="G98" i="1"/>
  <c r="D98" i="1"/>
  <c r="D97" i="1"/>
  <c r="G97" i="1" s="1"/>
  <c r="D96" i="1"/>
  <c r="G96" i="1" s="1"/>
  <c r="G95" i="1"/>
  <c r="D95" i="1"/>
  <c r="D94" i="1"/>
  <c r="D93" i="1" s="1"/>
  <c r="F93" i="1"/>
  <c r="F84" i="1" s="1"/>
  <c r="E93" i="1"/>
  <c r="E84" i="1" s="1"/>
  <c r="C93" i="1"/>
  <c r="B93" i="1"/>
  <c r="D92" i="1"/>
  <c r="G92" i="1" s="1"/>
  <c r="G91" i="1"/>
  <c r="D91" i="1"/>
  <c r="D90" i="1"/>
  <c r="G90" i="1" s="1"/>
  <c r="D89" i="1"/>
  <c r="G89" i="1" s="1"/>
  <c r="G88" i="1"/>
  <c r="D88" i="1"/>
  <c r="D87" i="1"/>
  <c r="G87" i="1" s="1"/>
  <c r="D86" i="1"/>
  <c r="G86" i="1" s="1"/>
  <c r="F85" i="1"/>
  <c r="E85" i="1"/>
  <c r="C85" i="1"/>
  <c r="B85" i="1"/>
  <c r="C84" i="1"/>
  <c r="B84" i="1"/>
  <c r="G83" i="1"/>
  <c r="D83" i="1"/>
  <c r="D82" i="1"/>
  <c r="G82" i="1" s="1"/>
  <c r="D81" i="1"/>
  <c r="G81" i="1" s="1"/>
  <c r="G80" i="1"/>
  <c r="D80" i="1"/>
  <c r="D79" i="1"/>
  <c r="G79" i="1" s="1"/>
  <c r="D78" i="1"/>
  <c r="G78" i="1" s="1"/>
  <c r="G77" i="1"/>
  <c r="D77" i="1"/>
  <c r="F76" i="1"/>
  <c r="E76" i="1"/>
  <c r="D76" i="1"/>
  <c r="C76" i="1"/>
  <c r="B76" i="1"/>
  <c r="D75" i="1"/>
  <c r="G75" i="1" s="1"/>
  <c r="D74" i="1"/>
  <c r="G74" i="1" s="1"/>
  <c r="G73" i="1"/>
  <c r="D73" i="1"/>
  <c r="F72" i="1"/>
  <c r="E72" i="1"/>
  <c r="D72" i="1"/>
  <c r="C72" i="1"/>
  <c r="B72" i="1"/>
  <c r="D71" i="1"/>
  <c r="G71" i="1" s="1"/>
  <c r="D70" i="1"/>
  <c r="G70" i="1" s="1"/>
  <c r="G69" i="1"/>
  <c r="D69" i="1"/>
  <c r="D68" i="1"/>
  <c r="G68" i="1" s="1"/>
  <c r="D67" i="1"/>
  <c r="G67" i="1" s="1"/>
  <c r="G66" i="1"/>
  <c r="D66" i="1"/>
  <c r="D65" i="1"/>
  <c r="G65" i="1" s="1"/>
  <c r="D64" i="1"/>
  <c r="D63" i="1" s="1"/>
  <c r="F63" i="1"/>
  <c r="E63" i="1"/>
  <c r="C63" i="1"/>
  <c r="B63" i="1"/>
  <c r="G62" i="1"/>
  <c r="D62" i="1"/>
  <c r="D61" i="1"/>
  <c r="G61" i="1" s="1"/>
  <c r="D60" i="1"/>
  <c r="G60" i="1" s="1"/>
  <c r="F59" i="1"/>
  <c r="E59" i="1"/>
  <c r="C59" i="1"/>
  <c r="B59" i="1"/>
  <c r="G58" i="1"/>
  <c r="D58" i="1"/>
  <c r="D57" i="1"/>
  <c r="G57" i="1" s="1"/>
  <c r="G56" i="1"/>
  <c r="D56" i="1"/>
  <c r="G55" i="1"/>
  <c r="D55" i="1"/>
  <c r="D54" i="1"/>
  <c r="G54" i="1" s="1"/>
  <c r="G53" i="1"/>
  <c r="D53" i="1"/>
  <c r="G52" i="1"/>
  <c r="D52" i="1"/>
  <c r="D51" i="1"/>
  <c r="G51" i="1" s="1"/>
  <c r="D50" i="1"/>
  <c r="D49" i="1" s="1"/>
  <c r="F49" i="1"/>
  <c r="E49" i="1"/>
  <c r="C49" i="1"/>
  <c r="B49" i="1"/>
  <c r="G48" i="1"/>
  <c r="D48" i="1"/>
  <c r="D47" i="1"/>
  <c r="G47" i="1" s="1"/>
  <c r="D46" i="1"/>
  <c r="G46" i="1" s="1"/>
  <c r="G45" i="1"/>
  <c r="D45" i="1"/>
  <c r="D44" i="1"/>
  <c r="G44" i="1" s="1"/>
  <c r="D43" i="1"/>
  <c r="G43" i="1" s="1"/>
  <c r="G42" i="1"/>
  <c r="D42" i="1"/>
  <c r="D41" i="1"/>
  <c r="G41" i="1" s="1"/>
  <c r="D40" i="1"/>
  <c r="D39" i="1" s="1"/>
  <c r="F39" i="1"/>
  <c r="E39" i="1"/>
  <c r="C39" i="1"/>
  <c r="B39" i="1"/>
  <c r="G38" i="1"/>
  <c r="D38" i="1"/>
  <c r="D37" i="1"/>
  <c r="G37" i="1" s="1"/>
  <c r="F36" i="1"/>
  <c r="E36" i="1"/>
  <c r="C36" i="1"/>
  <c r="D36" i="1" s="1"/>
  <c r="G36" i="1" s="1"/>
  <c r="D35" i="1"/>
  <c r="G35" i="1" s="1"/>
  <c r="F34" i="1"/>
  <c r="F29" i="1" s="1"/>
  <c r="E34" i="1"/>
  <c r="C34" i="1"/>
  <c r="D34" i="1" s="1"/>
  <c r="G34" i="1" s="1"/>
  <c r="D33" i="1"/>
  <c r="G33" i="1" s="1"/>
  <c r="F32" i="1"/>
  <c r="E32" i="1"/>
  <c r="C32" i="1"/>
  <c r="C29" i="1" s="1"/>
  <c r="D31" i="1"/>
  <c r="G31" i="1" s="1"/>
  <c r="D30" i="1"/>
  <c r="G30" i="1" s="1"/>
  <c r="E29" i="1"/>
  <c r="B29" i="1"/>
  <c r="D28" i="1"/>
  <c r="G28" i="1" s="1"/>
  <c r="D27" i="1"/>
  <c r="G27" i="1" s="1"/>
  <c r="D26" i="1"/>
  <c r="G26" i="1" s="1"/>
  <c r="F25" i="1"/>
  <c r="F19" i="1" s="1"/>
  <c r="E25" i="1"/>
  <c r="E19" i="1" s="1"/>
  <c r="E9" i="1" s="1"/>
  <c r="E159" i="1" s="1"/>
  <c r="D25" i="1"/>
  <c r="G25" i="1" s="1"/>
  <c r="C25" i="1"/>
  <c r="D24" i="1"/>
  <c r="G24" i="1" s="1"/>
  <c r="D23" i="1"/>
  <c r="G23" i="1" s="1"/>
  <c r="G22" i="1"/>
  <c r="D22" i="1"/>
  <c r="D21" i="1"/>
  <c r="G21" i="1" s="1"/>
  <c r="D20" i="1"/>
  <c r="G20" i="1" s="1"/>
  <c r="C19" i="1"/>
  <c r="B19" i="1"/>
  <c r="B9" i="1" s="1"/>
  <c r="B159" i="1" s="1"/>
  <c r="G18" i="1"/>
  <c r="D18" i="1"/>
  <c r="D17" i="1"/>
  <c r="G17" i="1" s="1"/>
  <c r="D16" i="1"/>
  <c r="G16" i="1" s="1"/>
  <c r="G15" i="1"/>
  <c r="D15" i="1"/>
  <c r="D14" i="1"/>
  <c r="G14" i="1" s="1"/>
  <c r="D13" i="1"/>
  <c r="G13" i="1" s="1"/>
  <c r="G12" i="1"/>
  <c r="D12" i="1"/>
  <c r="F11" i="1"/>
  <c r="E11" i="1"/>
  <c r="C11" i="1"/>
  <c r="B11" i="1"/>
  <c r="G150" i="1" l="1"/>
  <c r="G19" i="1"/>
  <c r="G76" i="1"/>
  <c r="G113" i="1"/>
  <c r="G11" i="1"/>
  <c r="C9" i="1"/>
  <c r="C159" i="1" s="1"/>
  <c r="F9" i="1"/>
  <c r="F159" i="1" s="1"/>
  <c r="G59" i="1"/>
  <c r="G72" i="1"/>
  <c r="G85" i="1"/>
  <c r="G146" i="1"/>
  <c r="D11" i="1"/>
  <c r="D19" i="1"/>
  <c r="D32" i="1"/>
  <c r="D59" i="1"/>
  <c r="D85" i="1"/>
  <c r="G94" i="1"/>
  <c r="G93" i="1" s="1"/>
  <c r="G104" i="1"/>
  <c r="G103" i="1" s="1"/>
  <c r="D146" i="1"/>
  <c r="D150" i="1"/>
  <c r="G40" i="1"/>
  <c r="G39" i="1" s="1"/>
  <c r="G50" i="1"/>
  <c r="G49" i="1" s="1"/>
  <c r="G64" i="1"/>
  <c r="G63" i="1" s="1"/>
  <c r="G32" i="1" l="1"/>
  <c r="G29" i="1" s="1"/>
  <c r="G9" i="1" s="1"/>
  <c r="G159" i="1" s="1"/>
  <c r="D29" i="1"/>
  <c r="D9" i="1"/>
  <c r="D84" i="1"/>
  <c r="G84" i="1"/>
  <c r="D159" i="1" l="1"/>
</calcChain>
</file>

<file path=xl/sharedStrings.xml><?xml version="1.0" encoding="utf-8"?>
<sst xmlns="http://schemas.openxmlformats.org/spreadsheetml/2006/main" count="162" uniqueCount="89">
  <si>
    <t>Del 01 de enero al 31 de diciembre de 2021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</si>
  <si>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</si>
  <si>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</si>
  <si>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</si>
  <si>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</si>
  <si>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</si>
  <si>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</si>
  <si>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</si>
  <si>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</si>
  <si>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</si>
  <si>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</si>
  <si>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</si>
  <si>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</si>
  <si>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</si>
  <si>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</si>
  <si>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</si>
  <si>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</si>
  <si>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</si>
  <si>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</si>
  <si>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</si>
  <si>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</si>
  <si>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</si>
  <si>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</si>
  <si>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</si>
  <si>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</si>
  <si>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</si>
  <si>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</si>
  <si>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</si>
  <si>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</si>
  <si>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</si>
  <si>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</si>
  <si>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</si>
  <si>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</si>
  <si>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</si>
  <si>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</si>
  <si>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</si>
  <si>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</si>
  <si>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</si>
  <si>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</si>
  <si>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</si>
  <si>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</si>
  <si>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</si>
  <si>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</si>
  <si>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</si>
  <si>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</si>
  <si>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</si>
  <si>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</si>
  <si>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</si>
  <si>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</si>
  <si>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</si>
  <si>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</si>
  <si>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</si>
  <si>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</si>
  <si>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</si>
  <si>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</si>
  <si>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</si>
  <si>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</si>
  <si>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</si>
  <si>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</si>
  <si>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</si>
  <si>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</si>
  <si>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</si>
  <si>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</si>
  <si>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</si>
  <si>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</si>
  <si>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</si>
  <si>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</si>
  <si>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</si>
  <si>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</si>
  <si>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</si>
  <si>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</si>
  <si>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</si>
  <si>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</si>
  <si>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</si>
  <si>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</si>
  <si>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</si>
  <si>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</si>
  <si>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</si>
  <si>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</si>
  <si>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</si>
  <si>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</si>
  <si>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</si>
  <si>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</si>
  <si>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</si>
  <si>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</si>
  <si>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</si>
  <si>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ESTADO ANALÍTICO DEL EJERCICIO DEL PRESUPUESTO DE EGRESOS DETALLADO - LDF</t>
  </si>
  <si>
    <t xml:space="preserve">CLASIFICACIÓN POR OBJETO DEL GASTO (CAPÍTULO Y CONCEPTO) </t>
  </si>
  <si>
    <t>SERVICIOS EDUCATIVOS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</si>
</sst>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</xf>
    <xf numFmtId="164" fontId="2" fillId="0" borderId="5" xfId="1" applyNumberFormat="1" applyFont="1" applyFill="1" applyBorder="1" applyAlignment="1">
      <alignment horizontal="right" vertical="center"/>
    </xf>
    <xf numFmtId="164" fontId="2" fillId="0" borderId="14" xfId="1" applyNumberFormat="1" applyFont="1" applyFill="1" applyBorder="1" applyAlignment="1">
      <alignment horizontal="right" vertical="center"/>
    </xf>
    <xf numFmtId="164" fontId="2" fillId="0" borderId="14" xfId="1" applyNumberFormat="1" applyFont="1" applyFill="1" applyBorder="1" applyAlignment="1" applyProtection="1">
      <alignment horizontal="right" vertical="center"/>
    </xf>
    <xf numFmtId="164" fontId="2" fillId="0" borderId="5" xfId="1" applyNumberFormat="1" applyFont="1" applyFill="1" applyBorder="1" applyAlignment="1" applyProtection="1">
      <alignment horizontal="right" vertical="center"/>
    </xf>
    <xf numFmtId="164" fontId="3" fillId="0" borderId="5" xfId="1" applyNumberFormat="1" applyFont="1" applyFill="1" applyBorder="1" applyAlignment="1" applyProtection="1">
      <alignment horizontal="right" vertical="center"/>
      <protection locked="0"/>
    </xf>
    <xf numFmtId="164" fontId="3" fillId="0" borderId="5" xfId="1" applyNumberFormat="1" applyFont="1" applyFill="1" applyBorder="1" applyAlignment="1" applyProtection="1">
      <alignment horizontal="right" vertical="center"/>
    </xf>
    <xf numFmtId="164" fontId="3" fillId="0" borderId="14" xfId="1" applyNumberFormat="1" applyFont="1" applyFill="1" applyBorder="1" applyAlignment="1" applyProtection="1">
      <alignment horizontal="right" vertical="center"/>
      <protection locked="0"/>
    </xf>
    <xf numFmtId="164" fontId="3" fillId="0" borderId="14" xfId="1" applyNumberFormat="1" applyFont="1" applyFill="1" applyBorder="1" applyAlignment="1" applyProtection="1">
      <alignment horizontal="right" vertical="center"/>
    </xf>
    <xf numFmtId="0" fontId="2" fillId="0" borderId="14" xfId="0" applyFont="1" applyBorder="1" applyAlignment="1">
      <alignment vertical="center" wrapText="1"/>
    </xf>
    <xf numFmtId="164" fontId="2" fillId="0" borderId="3" xfId="1" applyNumberFormat="1" applyFont="1" applyFill="1" applyBorder="1" applyAlignment="1">
      <alignment horizontal="right" vertical="center"/>
    </xf>
    <xf numFmtId="164" fontId="2" fillId="0" borderId="3" xfId="1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>
      <alignment vertical="center" wrapText="1"/>
    </xf>
    <xf numFmtId="164" fontId="3" fillId="0" borderId="5" xfId="1" applyNumberFormat="1" applyFont="1" applyFill="1" applyBorder="1" applyAlignment="1">
      <alignment horizontal="right" vertical="center"/>
    </xf>
    <xf numFmtId="164" fontId="2" fillId="0" borderId="8" xfId="1" applyNumberFormat="1" applyFont="1" applyFill="1" applyBorder="1" applyAlignment="1">
      <alignment horizontal="right" vertical="center"/>
    </xf>
    <xf numFmtId="164" fontId="2" fillId="0" borderId="8" xfId="1" applyNumberFormat="1" applyFont="1" applyFill="1" applyBorder="1" applyAlignment="1" applyProtection="1">
      <alignment horizontal="right" vertical="center"/>
    </xf>
    <xf numFmtId="49" fontId="2" fillId="0" borderId="9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0" fillId="0" borderId="0" xfId="0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203596</xdr:colOff>
      <xdr:row>163</xdr:row>
      <xdr:rowOff>9525</xdr:rowOff>
    </xdr:from>
    <xdr:to>
      <xdr:col>1</xdr:col>
      <xdr:colOff>60721</xdr:colOff>
      <xdr:row>165</xdr:row>
      <xdr:rowOff>104775</xdr:rowOff>
    </xdr:to>
    <xdr:sp macro="" textlink="">
      <xdr:nvSpPr>
        <xdr:cNvPr id="2" name="CuadroTexto 1"/>
        <xdr:cNvSpPr txBox="1"/>
      </xdr:nvSpPr>
      <xdr:spPr>
        <a:xfrm>
          <a:off x="203596" y="36746259"/>
          <a:ext cx="2655094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latin typeface="+mn-lt"/>
              <a:cs typeface="Arial" panose="020B0604020202020204" pitchFamily="34" charset="0"/>
            </a:rPr>
            <a:t>Dra. Sandra Elena Gutiérrez Fierro</a:t>
          </a:r>
        </a:p>
        <a:p>
          <a:pPr algn="ctr"/>
          <a:r>
            <a:rPr lang="es-MX" sz="1100" b="0">
              <a:latin typeface="+mn-lt"/>
              <a:cs typeface="Arial" panose="020B0604020202020204" pitchFamily="34" charset="0"/>
            </a:rPr>
            <a:t>Directora</a:t>
          </a:r>
          <a:r>
            <a:rPr lang="es-MX" sz="1100" b="0" baseline="0">
              <a:latin typeface="+mn-lt"/>
              <a:cs typeface="Arial" panose="020B0604020202020204" pitchFamily="34" charset="0"/>
            </a:rPr>
            <a:t> General</a:t>
          </a:r>
          <a:endParaRPr lang="es-MX" sz="1100" b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53577</xdr:colOff>
      <xdr:row>163</xdr:row>
      <xdr:rowOff>1190</xdr:rowOff>
    </xdr:from>
    <xdr:to>
      <xdr:col>6</xdr:col>
      <xdr:colOff>434578</xdr:colOff>
      <xdr:row>165</xdr:row>
      <xdr:rowOff>86915</xdr:rowOff>
    </xdr:to>
    <xdr:sp macro="" textlink="">
      <xdr:nvSpPr>
        <xdr:cNvPr id="3" name="CuadroTexto 2"/>
        <xdr:cNvSpPr txBox="1"/>
      </xdr:nvSpPr>
      <xdr:spPr>
        <a:xfrm>
          <a:off x="6137671" y="36737924"/>
          <a:ext cx="2571751" cy="466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latin typeface="+mn-lt"/>
              <a:cs typeface="Arial" panose="020B0604020202020204" pitchFamily="34" charset="0"/>
            </a:rPr>
            <a:t>C.P. Teresa de Jesús López Ramírez</a:t>
          </a:r>
        </a:p>
        <a:p>
          <a:pPr algn="ctr"/>
          <a:r>
            <a:rPr lang="es-MX" sz="1100" b="0">
              <a:latin typeface="+mn-lt"/>
              <a:cs typeface="Arial" panose="020B0604020202020204" pitchFamily="34" charset="0"/>
            </a:rPr>
            <a:t>Directora</a:t>
          </a:r>
          <a:r>
            <a:rPr lang="es-MX" sz="1100" b="0" baseline="0">
              <a:latin typeface="+mn-lt"/>
              <a:cs typeface="Arial" panose="020B0604020202020204" pitchFamily="34" charset="0"/>
            </a:rPr>
            <a:t> de Administración</a:t>
          </a:r>
          <a:endParaRPr lang="es-MX" sz="1100" b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276225</xdr:colOff>
      <xdr:row>162</xdr:row>
      <xdr:rowOff>190500</xdr:rowOff>
    </xdr:from>
    <xdr:to>
      <xdr:col>1</xdr:col>
      <xdr:colOff>17859</xdr:colOff>
      <xdr:row>163</xdr:row>
      <xdr:rowOff>5272</xdr:rowOff>
    </xdr:to>
    <xdr:cxnSp macro="">
      <xdr:nvCxnSpPr>
        <xdr:cNvPr id="4" name="Conector recto 3"/>
        <xdr:cNvCxnSpPr/>
      </xdr:nvCxnSpPr>
      <xdr:spPr>
        <a:xfrm>
          <a:off x="276225" y="36736734"/>
          <a:ext cx="2539603" cy="527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59531</xdr:colOff>
      <xdr:row>162</xdr:row>
      <xdr:rowOff>182166</xdr:rowOff>
    </xdr:from>
    <xdr:to>
      <xdr:col>6</xdr:col>
      <xdr:colOff>408384</xdr:colOff>
      <xdr:row>162</xdr:row>
      <xdr:rowOff>187438</xdr:rowOff>
    </xdr:to>
    <xdr:cxnSp macro="">
      <xdr:nvCxnSpPr>
        <xdr:cNvPr id="7" name="Conector recto 6"/>
        <xdr:cNvCxnSpPr/>
      </xdr:nvCxnSpPr>
      <xdr:spPr>
        <a:xfrm>
          <a:off x="6143625" y="36728400"/>
          <a:ext cx="2539603" cy="527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tabSelected="1" topLeftCell="A164" zoomScaleNormal="100" workbookViewId="0">
      <selection sqref="A1:G166"/>
    </sheetView>
  </sheetViews>
  <sheetFormatPr baseColWidth="10" defaultRowHeight="15" x14ac:dyDescent="0.25"/>
  <cols>
    <col min="1" max="1" width="42" style="42" customWidth="1"/>
    <col min="2" max="7" width="16.42578125" customWidth="1"/>
  </cols>
  <sheetData>
    <row r="1" spans="1:7" x14ac:dyDescent="0.25">
      <c r="A1" s="1" t="s">
        <v>88</v>
      </c>
      <c r="B1" s="2"/>
      <c r="C1" s="2"/>
      <c r="D1" s="2"/>
      <c r="E1" s="2"/>
      <c r="F1" s="2"/>
      <c r="G1" s="3"/>
    </row>
    <row r="2" spans="1:7" x14ac:dyDescent="0.25">
      <c r="A2" s="4" t="s">
        <v>86</v>
      </c>
      <c r="B2" s="5"/>
      <c r="C2" s="5"/>
      <c r="D2" s="5"/>
      <c r="E2" s="5"/>
      <c r="F2" s="5"/>
      <c r="G2" s="6"/>
    </row>
    <row r="3" spans="1:7" x14ac:dyDescent="0.25">
      <c r="A3" s="4" t="s">
        <v>87</v>
      </c>
      <c r="B3" s="5"/>
      <c r="C3" s="5"/>
      <c r="D3" s="5"/>
      <c r="E3" s="5"/>
      <c r="F3" s="5"/>
      <c r="G3" s="6"/>
    </row>
    <row r="4" spans="1:7" x14ac:dyDescent="0.25">
      <c r="A4" s="7" t="s">
        <v>0</v>
      </c>
      <c r="B4" s="8"/>
      <c r="C4" s="8"/>
      <c r="D4" s="8"/>
      <c r="E4" s="8"/>
      <c r="F4" s="8"/>
      <c r="G4" s="9"/>
    </row>
    <row r="5" spans="1:7" ht="15.75" thickBot="1" x14ac:dyDescent="0.3">
      <c r="A5" s="10" t="s">
        <v>1</v>
      </c>
      <c r="B5" s="11"/>
      <c r="C5" s="11"/>
      <c r="D5" s="11"/>
      <c r="E5" s="11"/>
      <c r="F5" s="11"/>
      <c r="G5" s="12"/>
    </row>
    <row r="6" spans="1:7" ht="15.75" thickBot="1" x14ac:dyDescent="0.3">
      <c r="A6" s="16" t="s">
        <v>2</v>
      </c>
      <c r="B6" s="13" t="s">
        <v>3</v>
      </c>
      <c r="C6" s="14"/>
      <c r="D6" s="14"/>
      <c r="E6" s="14"/>
      <c r="F6" s="15"/>
      <c r="G6" s="16" t="s">
        <v>4</v>
      </c>
    </row>
    <row r="7" spans="1:7" ht="24.75" thickBot="1" x14ac:dyDescent="0.3">
      <c r="A7" s="18"/>
      <c r="B7" s="17" t="s">
        <v>5</v>
      </c>
      <c r="C7" s="17" t="s">
        <v>6</v>
      </c>
      <c r="D7" s="17" t="s">
        <v>7</v>
      </c>
      <c r="E7" s="17" t="s">
        <v>8</v>
      </c>
      <c r="F7" s="17" t="s">
        <v>9</v>
      </c>
      <c r="G7" s="18"/>
    </row>
    <row r="8" spans="1:7" x14ac:dyDescent="0.25">
      <c r="A8" s="37"/>
      <c r="B8" s="19"/>
      <c r="C8" s="19"/>
      <c r="D8" s="20"/>
      <c r="E8" s="19"/>
      <c r="F8" s="19"/>
      <c r="G8" s="21"/>
    </row>
    <row r="9" spans="1:7" x14ac:dyDescent="0.25">
      <c r="A9" s="30" t="s">
        <v>10</v>
      </c>
      <c r="B9" s="22">
        <f>SUM(B11,B19,B29,B39,B49,B59,B63,B72,B76)</f>
        <v>12441298687.970001</v>
      </c>
      <c r="C9" s="23">
        <f>SUM(C11,C19,C29,C39,C49,C59,C63,C72,C76)</f>
        <v>1156562985.1400001</v>
      </c>
      <c r="D9" s="24">
        <f t="shared" ref="D9:G9" si="0">SUM(D11,D19,D29,D39,D49,D59,D63,D72,D76)</f>
        <v>13597861673.110003</v>
      </c>
      <c r="E9" s="23">
        <f t="shared" si="0"/>
        <v>13598898076.849998</v>
      </c>
      <c r="F9" s="23">
        <f t="shared" si="0"/>
        <v>13574460615.229998</v>
      </c>
      <c r="G9" s="24">
        <f t="shared" si="0"/>
        <v>-1036403.7399985313</v>
      </c>
    </row>
    <row r="10" spans="1:7" x14ac:dyDescent="0.25">
      <c r="A10" s="30"/>
      <c r="B10" s="22"/>
      <c r="C10" s="23"/>
      <c r="D10" s="24"/>
      <c r="E10" s="23"/>
      <c r="F10" s="23"/>
      <c r="G10" s="24"/>
    </row>
    <row r="11" spans="1:7" ht="24" x14ac:dyDescent="0.25">
      <c r="A11" s="30" t="s">
        <v>11</v>
      </c>
      <c r="B11" s="22">
        <f>SUM(B12:B18)</f>
        <v>11940140218.060001</v>
      </c>
      <c r="C11" s="22">
        <f>SUM(C12:C18)</f>
        <v>1138250071.75</v>
      </c>
      <c r="D11" s="25">
        <f t="shared" ref="D11:G11" si="1">SUM(D12:D18)</f>
        <v>13078390289.810001</v>
      </c>
      <c r="E11" s="22">
        <f t="shared" si="1"/>
        <v>13078811223.219999</v>
      </c>
      <c r="F11" s="22">
        <f t="shared" si="1"/>
        <v>13069903190.139997</v>
      </c>
      <c r="G11" s="25">
        <f t="shared" si="1"/>
        <v>-420933.40999853611</v>
      </c>
    </row>
    <row r="12" spans="1:7" ht="24" x14ac:dyDescent="0.25">
      <c r="A12" s="38" t="s">
        <v>12</v>
      </c>
      <c r="B12" s="26">
        <v>5526356730.4700003</v>
      </c>
      <c r="C12" s="26">
        <v>667654419.10000002</v>
      </c>
      <c r="D12" s="27">
        <f>SUM(B12:C12)</f>
        <v>6194011149.5700006</v>
      </c>
      <c r="E12" s="28">
        <v>6194048463.6599998</v>
      </c>
      <c r="F12" s="28">
        <v>6194048463.6599998</v>
      </c>
      <c r="G12" s="29">
        <f>SUM(D12-E12)</f>
        <v>-37314.089999198914</v>
      </c>
    </row>
    <row r="13" spans="1:7" ht="24" x14ac:dyDescent="0.25">
      <c r="A13" s="38" t="s">
        <v>13</v>
      </c>
      <c r="B13" s="26">
        <v>0</v>
      </c>
      <c r="C13" s="26">
        <v>1500922.18</v>
      </c>
      <c r="D13" s="27">
        <f t="shared" ref="D13:D78" si="2">SUM(B13:C13)</f>
        <v>1500922.18</v>
      </c>
      <c r="E13" s="28">
        <v>1500922.18</v>
      </c>
      <c r="F13" s="28">
        <v>1500922.18</v>
      </c>
      <c r="G13" s="29">
        <f t="shared" ref="G13:G78" si="3">SUM(D13-E13)</f>
        <v>0</v>
      </c>
    </row>
    <row r="14" spans="1:7" x14ac:dyDescent="0.25">
      <c r="A14" s="38" t="s">
        <v>14</v>
      </c>
      <c r="B14" s="26">
        <v>4461262705.5900002</v>
      </c>
      <c r="C14" s="26">
        <v>-595054442.96999991</v>
      </c>
      <c r="D14" s="27">
        <f t="shared" si="2"/>
        <v>3866208262.6200004</v>
      </c>
      <c r="E14" s="28">
        <v>3866246634.7399998</v>
      </c>
      <c r="F14" s="28">
        <v>3866246634.7399998</v>
      </c>
      <c r="G14" s="29">
        <f t="shared" si="3"/>
        <v>-38372.119999408722</v>
      </c>
    </row>
    <row r="15" spans="1:7" x14ac:dyDescent="0.25">
      <c r="A15" s="38" t="s">
        <v>15</v>
      </c>
      <c r="B15" s="26">
        <v>458804385</v>
      </c>
      <c r="C15" s="26">
        <v>782582025.21000004</v>
      </c>
      <c r="D15" s="27">
        <f t="shared" si="2"/>
        <v>1241386410.21</v>
      </c>
      <c r="E15" s="28">
        <v>1241386410.21</v>
      </c>
      <c r="F15" s="28">
        <v>1234845514.79</v>
      </c>
      <c r="G15" s="29">
        <f t="shared" si="3"/>
        <v>0</v>
      </c>
    </row>
    <row r="16" spans="1:7" x14ac:dyDescent="0.25">
      <c r="A16" s="38" t="s">
        <v>16</v>
      </c>
      <c r="B16" s="26">
        <v>265490294</v>
      </c>
      <c r="C16" s="26">
        <v>26302117.25999999</v>
      </c>
      <c r="D16" s="27">
        <f t="shared" si="2"/>
        <v>291792411.25999999</v>
      </c>
      <c r="E16" s="28">
        <v>291795834.88</v>
      </c>
      <c r="F16" s="28">
        <v>291795834.88</v>
      </c>
      <c r="G16" s="29">
        <f t="shared" si="3"/>
        <v>-3423.6200000047684</v>
      </c>
    </row>
    <row r="17" spans="1:7" x14ac:dyDescent="0.25">
      <c r="A17" s="38" t="s">
        <v>17</v>
      </c>
      <c r="B17" s="26">
        <v>0</v>
      </c>
      <c r="C17" s="26">
        <v>0</v>
      </c>
      <c r="D17" s="27">
        <f t="shared" si="2"/>
        <v>0</v>
      </c>
      <c r="E17" s="28">
        <v>0</v>
      </c>
      <c r="F17" s="28">
        <v>0</v>
      </c>
      <c r="G17" s="29">
        <f t="shared" si="3"/>
        <v>0</v>
      </c>
    </row>
    <row r="18" spans="1:7" x14ac:dyDescent="0.25">
      <c r="A18" s="38" t="s">
        <v>18</v>
      </c>
      <c r="B18" s="26">
        <v>1228226103</v>
      </c>
      <c r="C18" s="26">
        <v>255265030.97</v>
      </c>
      <c r="D18" s="27">
        <f t="shared" si="2"/>
        <v>1483491133.97</v>
      </c>
      <c r="E18" s="28">
        <v>1483832957.55</v>
      </c>
      <c r="F18" s="28">
        <v>1481465819.8899999</v>
      </c>
      <c r="G18" s="29">
        <f t="shared" si="3"/>
        <v>-341823.57999992371</v>
      </c>
    </row>
    <row r="19" spans="1:7" ht="24" x14ac:dyDescent="0.25">
      <c r="A19" s="30" t="s">
        <v>19</v>
      </c>
      <c r="B19" s="22">
        <f>SUM(B20:B28)</f>
        <v>77733285.409999996</v>
      </c>
      <c r="C19" s="22">
        <f t="shared" ref="C19:G19" si="4">SUM(C20:C28)</f>
        <v>-29494312.550000001</v>
      </c>
      <c r="D19" s="25">
        <f t="shared" si="4"/>
        <v>48238972.860000007</v>
      </c>
      <c r="E19" s="22">
        <f t="shared" si="4"/>
        <v>48249745.799999997</v>
      </c>
      <c r="F19" s="22">
        <f t="shared" si="4"/>
        <v>42868963.859999999</v>
      </c>
      <c r="G19" s="25">
        <f t="shared" si="4"/>
        <v>-10772.939999998809</v>
      </c>
    </row>
    <row r="20" spans="1:7" ht="24" x14ac:dyDescent="0.25">
      <c r="A20" s="38" t="s">
        <v>20</v>
      </c>
      <c r="B20" s="26">
        <v>38361816.409999996</v>
      </c>
      <c r="C20" s="26">
        <v>-17470819.259999998</v>
      </c>
      <c r="D20" s="27">
        <f t="shared" si="2"/>
        <v>20890997.149999999</v>
      </c>
      <c r="E20" s="28">
        <v>20890975.84</v>
      </c>
      <c r="F20" s="28">
        <v>16575990.91</v>
      </c>
      <c r="G20" s="29">
        <f t="shared" si="3"/>
        <v>21.309999998658895</v>
      </c>
    </row>
    <row r="21" spans="1:7" x14ac:dyDescent="0.25">
      <c r="A21" s="38" t="s">
        <v>21</v>
      </c>
      <c r="B21" s="26">
        <v>22499377</v>
      </c>
      <c r="C21" s="26">
        <v>-16782416.489999998</v>
      </c>
      <c r="D21" s="27">
        <f t="shared" si="2"/>
        <v>5716960.5100000016</v>
      </c>
      <c r="E21" s="28">
        <v>5727778.6299999999</v>
      </c>
      <c r="F21" s="28">
        <v>5281800.01</v>
      </c>
      <c r="G21" s="29">
        <f t="shared" si="3"/>
        <v>-10818.119999998249</v>
      </c>
    </row>
    <row r="22" spans="1:7" ht="24" x14ac:dyDescent="0.25">
      <c r="A22" s="38" t="s">
        <v>22</v>
      </c>
      <c r="B22" s="26">
        <v>39682</v>
      </c>
      <c r="C22" s="26">
        <v>-39015</v>
      </c>
      <c r="D22" s="27">
        <f t="shared" si="2"/>
        <v>667</v>
      </c>
      <c r="E22" s="28">
        <v>667</v>
      </c>
      <c r="F22" s="28">
        <v>667</v>
      </c>
      <c r="G22" s="29">
        <f t="shared" si="3"/>
        <v>0</v>
      </c>
    </row>
    <row r="23" spans="1:7" ht="24" x14ac:dyDescent="0.25">
      <c r="A23" s="38" t="s">
        <v>23</v>
      </c>
      <c r="B23" s="26">
        <v>6022833</v>
      </c>
      <c r="C23" s="26">
        <v>7130013.0700000012</v>
      </c>
      <c r="D23" s="27">
        <f t="shared" si="2"/>
        <v>13152846.07</v>
      </c>
      <c r="E23" s="28">
        <v>13152839</v>
      </c>
      <c r="F23" s="28">
        <v>12590649.41</v>
      </c>
      <c r="G23" s="29">
        <f t="shared" si="3"/>
        <v>7.0700000002980232</v>
      </c>
    </row>
    <row r="24" spans="1:7" ht="24" x14ac:dyDescent="0.25">
      <c r="A24" s="38" t="s">
        <v>24</v>
      </c>
      <c r="B24" s="26">
        <v>251392</v>
      </c>
      <c r="C24" s="26">
        <v>-107770.18000000001</v>
      </c>
      <c r="D24" s="27">
        <f t="shared" si="2"/>
        <v>143621.82</v>
      </c>
      <c r="E24" s="28">
        <v>143619.54</v>
      </c>
      <c r="F24" s="28">
        <v>143619.54</v>
      </c>
      <c r="G24" s="29">
        <f t="shared" si="3"/>
        <v>2.2799999999988358</v>
      </c>
    </row>
    <row r="25" spans="1:7" x14ac:dyDescent="0.25">
      <c r="A25" s="38" t="s">
        <v>25</v>
      </c>
      <c r="B25" s="26">
        <v>3978134</v>
      </c>
      <c r="C25" s="26">
        <f>-1998197.93-545</f>
        <v>-1998742.93</v>
      </c>
      <c r="D25" s="27">
        <f t="shared" si="2"/>
        <v>1979391.07</v>
      </c>
      <c r="E25" s="28">
        <f>1979931.95-545</f>
        <v>1979386.95</v>
      </c>
      <c r="F25" s="28">
        <f>1979931.95-545</f>
        <v>1979386.95</v>
      </c>
      <c r="G25" s="29">
        <f t="shared" si="3"/>
        <v>4.1200000001117587</v>
      </c>
    </row>
    <row r="26" spans="1:7" ht="24" x14ac:dyDescent="0.25">
      <c r="A26" s="38" t="s">
        <v>26</v>
      </c>
      <c r="B26" s="26">
        <v>5663892</v>
      </c>
      <c r="C26" s="26">
        <v>-1136794.0100000002</v>
      </c>
      <c r="D26" s="27">
        <f t="shared" si="2"/>
        <v>4527097.99</v>
      </c>
      <c r="E26" s="28">
        <v>4527096.3</v>
      </c>
      <c r="F26" s="28">
        <v>4469467.5</v>
      </c>
      <c r="G26" s="29">
        <f t="shared" si="3"/>
        <v>1.6900000004097819</v>
      </c>
    </row>
    <row r="27" spans="1:7" x14ac:dyDescent="0.25">
      <c r="A27" s="38" t="s">
        <v>27</v>
      </c>
      <c r="B27" s="26">
        <v>0</v>
      </c>
      <c r="C27" s="26">
        <v>0</v>
      </c>
      <c r="D27" s="27">
        <f t="shared" si="2"/>
        <v>0</v>
      </c>
      <c r="E27" s="28">
        <v>0</v>
      </c>
      <c r="F27" s="28">
        <v>0</v>
      </c>
      <c r="G27" s="29">
        <f t="shared" si="3"/>
        <v>0</v>
      </c>
    </row>
    <row r="28" spans="1:7" ht="24" x14ac:dyDescent="0.25">
      <c r="A28" s="38" t="s">
        <v>28</v>
      </c>
      <c r="B28" s="26">
        <v>916159</v>
      </c>
      <c r="C28" s="26">
        <v>911232.25</v>
      </c>
      <c r="D28" s="27">
        <f t="shared" si="2"/>
        <v>1827391.25</v>
      </c>
      <c r="E28" s="28">
        <v>1827382.54</v>
      </c>
      <c r="F28" s="28">
        <v>1827382.54</v>
      </c>
      <c r="G28" s="29">
        <f t="shared" si="3"/>
        <v>8.7099999999627471</v>
      </c>
    </row>
    <row r="29" spans="1:7" ht="24" x14ac:dyDescent="0.25">
      <c r="A29" s="30" t="s">
        <v>29</v>
      </c>
      <c r="B29" s="22">
        <f>SUM(B30:B38)</f>
        <v>335066360.38</v>
      </c>
      <c r="C29" s="22">
        <f t="shared" ref="C29:G29" si="5">SUM(C30:C38)</f>
        <v>61435889.13000001</v>
      </c>
      <c r="D29" s="25">
        <f t="shared" si="5"/>
        <v>396502249.50999999</v>
      </c>
      <c r="E29" s="22">
        <f t="shared" si="5"/>
        <v>397089934.77000004</v>
      </c>
      <c r="F29" s="22">
        <f t="shared" si="5"/>
        <v>386972890.17000008</v>
      </c>
      <c r="G29" s="25">
        <f t="shared" si="5"/>
        <v>-587685.26000000257</v>
      </c>
    </row>
    <row r="30" spans="1:7" x14ac:dyDescent="0.25">
      <c r="A30" s="38" t="s">
        <v>30</v>
      </c>
      <c r="B30" s="26">
        <v>125107526</v>
      </c>
      <c r="C30" s="26">
        <v>-66985198.740000002</v>
      </c>
      <c r="D30" s="27">
        <f t="shared" si="2"/>
        <v>58122327.259999998</v>
      </c>
      <c r="E30" s="28">
        <v>58173514.509999998</v>
      </c>
      <c r="F30" s="28">
        <v>53079528.269999996</v>
      </c>
      <c r="G30" s="29">
        <f t="shared" si="3"/>
        <v>-51187.25</v>
      </c>
    </row>
    <row r="31" spans="1:7" x14ac:dyDescent="0.25">
      <c r="A31" s="38" t="s">
        <v>31</v>
      </c>
      <c r="B31" s="26">
        <v>18381833.579999998</v>
      </c>
      <c r="C31" s="26">
        <v>-10743175.84</v>
      </c>
      <c r="D31" s="27">
        <f t="shared" si="2"/>
        <v>7638657.7399999984</v>
      </c>
      <c r="E31" s="28">
        <v>7638654.0499999998</v>
      </c>
      <c r="F31" s="28">
        <v>7428486.5300000003</v>
      </c>
      <c r="G31" s="29">
        <f t="shared" si="3"/>
        <v>3.6899999985471368</v>
      </c>
    </row>
    <row r="32" spans="1:7" ht="24" x14ac:dyDescent="0.25">
      <c r="A32" s="38" t="s">
        <v>32</v>
      </c>
      <c r="B32" s="26">
        <v>7475100</v>
      </c>
      <c r="C32" s="26">
        <f>6378140.15-392925.2</f>
        <v>5985214.9500000002</v>
      </c>
      <c r="D32" s="27">
        <f t="shared" si="2"/>
        <v>13460314.949999999</v>
      </c>
      <c r="E32" s="28">
        <f>13853236.95-392925.2</f>
        <v>13460311.75</v>
      </c>
      <c r="F32" s="28">
        <f>13823626.55-392925.2+29000</f>
        <v>13459701.350000001</v>
      </c>
      <c r="G32" s="29">
        <f t="shared" si="3"/>
        <v>3.1999999992549419</v>
      </c>
    </row>
    <row r="33" spans="1:7" ht="24" x14ac:dyDescent="0.25">
      <c r="A33" s="38" t="s">
        <v>33</v>
      </c>
      <c r="B33" s="26">
        <v>15299634</v>
      </c>
      <c r="C33" s="26">
        <v>-12462685.050000001</v>
      </c>
      <c r="D33" s="27">
        <f t="shared" si="2"/>
        <v>2836948.9499999993</v>
      </c>
      <c r="E33" s="28">
        <v>2836946.34</v>
      </c>
      <c r="F33" s="28">
        <v>2836946.34</v>
      </c>
      <c r="G33" s="29">
        <f t="shared" si="3"/>
        <v>2.6099999994039536</v>
      </c>
    </row>
    <row r="34" spans="1:7" ht="24" x14ac:dyDescent="0.25">
      <c r="A34" s="38" t="s">
        <v>34</v>
      </c>
      <c r="B34" s="26">
        <v>4294049.22</v>
      </c>
      <c r="C34" s="26">
        <f>4232433.85-4532690</f>
        <v>-300256.15000000037</v>
      </c>
      <c r="D34" s="27">
        <f t="shared" si="2"/>
        <v>3993793.0699999994</v>
      </c>
      <c r="E34" s="28">
        <f>8539103.71-4532690</f>
        <v>4006413.7100000009</v>
      </c>
      <c r="F34" s="28">
        <f>3775402.55-4532690</f>
        <v>-757287.45000000019</v>
      </c>
      <c r="G34" s="29">
        <f t="shared" si="3"/>
        <v>-12620.640000001527</v>
      </c>
    </row>
    <row r="35" spans="1:7" x14ac:dyDescent="0.25">
      <c r="A35" s="38" t="s">
        <v>35</v>
      </c>
      <c r="B35" s="26">
        <v>30911</v>
      </c>
      <c r="C35" s="26">
        <v>-27518</v>
      </c>
      <c r="D35" s="27">
        <f t="shared" si="2"/>
        <v>3393</v>
      </c>
      <c r="E35" s="28">
        <v>3393</v>
      </c>
      <c r="F35" s="28">
        <v>3393</v>
      </c>
      <c r="G35" s="29">
        <f t="shared" si="3"/>
        <v>0</v>
      </c>
    </row>
    <row r="36" spans="1:7" x14ac:dyDescent="0.25">
      <c r="A36" s="38" t="s">
        <v>36</v>
      </c>
      <c r="B36" s="26">
        <v>8256875.4399999995</v>
      </c>
      <c r="C36" s="26">
        <f>+-3613997.89-2080.36</f>
        <v>-3616078.25</v>
      </c>
      <c r="D36" s="27">
        <f t="shared" si="2"/>
        <v>4640797.1899999995</v>
      </c>
      <c r="E36" s="28">
        <f>4650648.98-2080.36</f>
        <v>4648568.62</v>
      </c>
      <c r="F36" s="28">
        <f>4650648.98-2080.36</f>
        <v>4648568.62</v>
      </c>
      <c r="G36" s="29">
        <f t="shared" si="3"/>
        <v>-7771.4300000006333</v>
      </c>
    </row>
    <row r="37" spans="1:7" x14ac:dyDescent="0.25">
      <c r="A37" s="38" t="s">
        <v>37</v>
      </c>
      <c r="B37" s="26">
        <v>7844886.1399999997</v>
      </c>
      <c r="C37" s="26">
        <v>-2122123.65</v>
      </c>
      <c r="D37" s="27">
        <f t="shared" si="2"/>
        <v>5722762.4900000002</v>
      </c>
      <c r="E37" s="28">
        <v>5763592.7400000002</v>
      </c>
      <c r="F37" s="28">
        <v>5763592.7400000002</v>
      </c>
      <c r="G37" s="29">
        <f t="shared" si="3"/>
        <v>-40830.25</v>
      </c>
    </row>
    <row r="38" spans="1:7" x14ac:dyDescent="0.25">
      <c r="A38" s="38" t="s">
        <v>38</v>
      </c>
      <c r="B38" s="26">
        <v>148375545</v>
      </c>
      <c r="C38" s="26">
        <v>151707709.86000001</v>
      </c>
      <c r="D38" s="27">
        <f t="shared" si="2"/>
        <v>300083254.86000001</v>
      </c>
      <c r="E38" s="28">
        <v>300558540.05000001</v>
      </c>
      <c r="F38" s="28">
        <v>300509960.77000004</v>
      </c>
      <c r="G38" s="29">
        <f t="shared" si="3"/>
        <v>-475285.18999999762</v>
      </c>
    </row>
    <row r="39" spans="1:7" ht="36" x14ac:dyDescent="0.25">
      <c r="A39" s="30" t="s">
        <v>39</v>
      </c>
      <c r="B39" s="22">
        <f>SUM(B40:B48)</f>
        <v>88358824.120000005</v>
      </c>
      <c r="C39" s="22">
        <f t="shared" ref="C39:G39" si="6">SUM(C40:C48)</f>
        <v>-29413831.419999998</v>
      </c>
      <c r="D39" s="25">
        <f t="shared" si="6"/>
        <v>58944992.700000003</v>
      </c>
      <c r="E39" s="22">
        <f t="shared" si="6"/>
        <v>58974084.649999999</v>
      </c>
      <c r="F39" s="22">
        <f t="shared" si="6"/>
        <v>58966212.649999999</v>
      </c>
      <c r="G39" s="25">
        <f t="shared" si="6"/>
        <v>-29091.949999993667</v>
      </c>
    </row>
    <row r="40" spans="1:7" ht="24" x14ac:dyDescent="0.25">
      <c r="A40" s="38" t="s">
        <v>40</v>
      </c>
      <c r="B40" s="26">
        <v>0</v>
      </c>
      <c r="C40" s="26">
        <v>0</v>
      </c>
      <c r="D40" s="27">
        <f t="shared" si="2"/>
        <v>0</v>
      </c>
      <c r="E40" s="28">
        <v>0</v>
      </c>
      <c r="F40" s="28">
        <v>0</v>
      </c>
      <c r="G40" s="29">
        <f t="shared" si="3"/>
        <v>0</v>
      </c>
    </row>
    <row r="41" spans="1:7" x14ac:dyDescent="0.25">
      <c r="A41" s="38" t="s">
        <v>41</v>
      </c>
      <c r="B41" s="26">
        <v>0</v>
      </c>
      <c r="C41" s="26">
        <v>0</v>
      </c>
      <c r="D41" s="27">
        <f t="shared" si="2"/>
        <v>0</v>
      </c>
      <c r="E41" s="28">
        <v>0</v>
      </c>
      <c r="F41" s="28">
        <v>0</v>
      </c>
      <c r="G41" s="29">
        <f t="shared" si="3"/>
        <v>0</v>
      </c>
    </row>
    <row r="42" spans="1:7" x14ac:dyDescent="0.25">
      <c r="A42" s="38" t="s">
        <v>42</v>
      </c>
      <c r="B42" s="26">
        <v>25214408.120000005</v>
      </c>
      <c r="C42" s="26">
        <v>-11392896.25</v>
      </c>
      <c r="D42" s="27">
        <f t="shared" si="2"/>
        <v>13821511.870000005</v>
      </c>
      <c r="E42" s="28">
        <v>13821504.35</v>
      </c>
      <c r="F42" s="28">
        <v>13821504.35</v>
      </c>
      <c r="G42" s="29">
        <f t="shared" si="3"/>
        <v>7.5200000051409006</v>
      </c>
    </row>
    <row r="43" spans="1:7" x14ac:dyDescent="0.25">
      <c r="A43" s="38" t="s">
        <v>43</v>
      </c>
      <c r="B43" s="26">
        <v>63144416</v>
      </c>
      <c r="C43" s="26">
        <v>-18020935.169999998</v>
      </c>
      <c r="D43" s="27">
        <f t="shared" si="2"/>
        <v>45123480.829999998</v>
      </c>
      <c r="E43" s="28">
        <v>45152580.299999997</v>
      </c>
      <c r="F43" s="28">
        <v>45144708.299999997</v>
      </c>
      <c r="G43" s="29">
        <f t="shared" si="3"/>
        <v>-29099.469999998808</v>
      </c>
    </row>
    <row r="44" spans="1:7" x14ac:dyDescent="0.25">
      <c r="A44" s="38" t="s">
        <v>44</v>
      </c>
      <c r="B44" s="26">
        <v>0</v>
      </c>
      <c r="C44" s="26">
        <v>0</v>
      </c>
      <c r="D44" s="27">
        <f t="shared" si="2"/>
        <v>0</v>
      </c>
      <c r="E44" s="28">
        <v>0</v>
      </c>
      <c r="F44" s="28">
        <v>0</v>
      </c>
      <c r="G44" s="29">
        <f t="shared" si="3"/>
        <v>0</v>
      </c>
    </row>
    <row r="45" spans="1:7" ht="24" x14ac:dyDescent="0.25">
      <c r="A45" s="38" t="s">
        <v>45</v>
      </c>
      <c r="B45" s="26">
        <v>0</v>
      </c>
      <c r="C45" s="26">
        <v>0</v>
      </c>
      <c r="D45" s="27">
        <f t="shared" si="2"/>
        <v>0</v>
      </c>
      <c r="E45" s="28">
        <v>0</v>
      </c>
      <c r="F45" s="28">
        <v>0</v>
      </c>
      <c r="G45" s="29">
        <f t="shared" si="3"/>
        <v>0</v>
      </c>
    </row>
    <row r="46" spans="1:7" x14ac:dyDescent="0.25">
      <c r="A46" s="38" t="s">
        <v>46</v>
      </c>
      <c r="B46" s="26">
        <v>0</v>
      </c>
      <c r="C46" s="26">
        <v>0</v>
      </c>
      <c r="D46" s="27">
        <f t="shared" si="2"/>
        <v>0</v>
      </c>
      <c r="E46" s="28">
        <v>0</v>
      </c>
      <c r="F46" s="28">
        <v>0</v>
      </c>
      <c r="G46" s="29">
        <f t="shared" si="3"/>
        <v>0</v>
      </c>
    </row>
    <row r="47" spans="1:7" x14ac:dyDescent="0.25">
      <c r="A47" s="38" t="s">
        <v>47</v>
      </c>
      <c r="B47" s="26">
        <v>0</v>
      </c>
      <c r="C47" s="26">
        <v>0</v>
      </c>
      <c r="D47" s="27">
        <f t="shared" si="2"/>
        <v>0</v>
      </c>
      <c r="E47" s="28">
        <v>0</v>
      </c>
      <c r="F47" s="28">
        <v>0</v>
      </c>
      <c r="G47" s="29">
        <f t="shared" si="3"/>
        <v>0</v>
      </c>
    </row>
    <row r="48" spans="1:7" x14ac:dyDescent="0.25">
      <c r="A48" s="38" t="s">
        <v>48</v>
      </c>
      <c r="B48" s="26">
        <v>0</v>
      </c>
      <c r="C48" s="26">
        <v>0</v>
      </c>
      <c r="D48" s="27">
        <f t="shared" si="2"/>
        <v>0</v>
      </c>
      <c r="E48" s="28">
        <v>0</v>
      </c>
      <c r="F48" s="28">
        <v>0</v>
      </c>
      <c r="G48" s="29">
        <f t="shared" si="3"/>
        <v>0</v>
      </c>
    </row>
    <row r="49" spans="1:7" ht="24" x14ac:dyDescent="0.25">
      <c r="A49" s="30" t="s">
        <v>49</v>
      </c>
      <c r="B49" s="22">
        <f>SUM(B50:B58)</f>
        <v>0</v>
      </c>
      <c r="C49" s="22">
        <f t="shared" ref="C49:G49" si="7">SUM(C50:C58)</f>
        <v>15785168.23</v>
      </c>
      <c r="D49" s="25">
        <f t="shared" si="7"/>
        <v>15785168.23</v>
      </c>
      <c r="E49" s="22">
        <f t="shared" si="7"/>
        <v>15773088.41</v>
      </c>
      <c r="F49" s="22">
        <f t="shared" si="7"/>
        <v>15749358.41</v>
      </c>
      <c r="G49" s="25">
        <f t="shared" si="7"/>
        <v>12079.819999999876</v>
      </c>
    </row>
    <row r="50" spans="1:7" x14ac:dyDescent="0.25">
      <c r="A50" s="38" t="s">
        <v>50</v>
      </c>
      <c r="B50" s="26">
        <v>0</v>
      </c>
      <c r="C50" s="26">
        <v>7542689.9800000004</v>
      </c>
      <c r="D50" s="27">
        <f t="shared" si="2"/>
        <v>7542689.9800000004</v>
      </c>
      <c r="E50" s="28">
        <v>7532909.3100000005</v>
      </c>
      <c r="F50" s="28">
        <v>7527739.3100000005</v>
      </c>
      <c r="G50" s="29">
        <f t="shared" si="3"/>
        <v>9780.6699999999255</v>
      </c>
    </row>
    <row r="51" spans="1:7" x14ac:dyDescent="0.25">
      <c r="A51" s="38" t="s">
        <v>51</v>
      </c>
      <c r="B51" s="26">
        <v>0</v>
      </c>
      <c r="C51" s="26">
        <v>694415.5</v>
      </c>
      <c r="D51" s="27">
        <f t="shared" si="2"/>
        <v>694415.5</v>
      </c>
      <c r="E51" s="28">
        <v>692118.24000000011</v>
      </c>
      <c r="F51" s="28">
        <v>692118.24000000011</v>
      </c>
      <c r="G51" s="29">
        <f t="shared" si="3"/>
        <v>2297.2599999998929</v>
      </c>
    </row>
    <row r="52" spans="1:7" x14ac:dyDescent="0.25">
      <c r="A52" s="38" t="s">
        <v>52</v>
      </c>
      <c r="B52" s="26">
        <v>0</v>
      </c>
      <c r="C52" s="26">
        <v>44655.5</v>
      </c>
      <c r="D52" s="27">
        <f t="shared" si="2"/>
        <v>44655.5</v>
      </c>
      <c r="E52" s="28">
        <v>44655.360000000001</v>
      </c>
      <c r="F52" s="28">
        <v>44655.360000000001</v>
      </c>
      <c r="G52" s="29">
        <f t="shared" si="3"/>
        <v>0.13999999999941792</v>
      </c>
    </row>
    <row r="53" spans="1:7" x14ac:dyDescent="0.25">
      <c r="A53" s="38" t="s">
        <v>53</v>
      </c>
      <c r="B53" s="26">
        <v>0</v>
      </c>
      <c r="C53" s="26">
        <v>1542312</v>
      </c>
      <c r="D53" s="27">
        <f t="shared" si="2"/>
        <v>1542312</v>
      </c>
      <c r="E53" s="28">
        <v>1542312</v>
      </c>
      <c r="F53" s="28">
        <v>1542312</v>
      </c>
      <c r="G53" s="29">
        <f t="shared" si="3"/>
        <v>0</v>
      </c>
    </row>
    <row r="54" spans="1:7" x14ac:dyDescent="0.25">
      <c r="A54" s="38" t="s">
        <v>54</v>
      </c>
      <c r="B54" s="26">
        <v>0</v>
      </c>
      <c r="C54" s="26">
        <v>0</v>
      </c>
      <c r="D54" s="27">
        <f t="shared" si="2"/>
        <v>0</v>
      </c>
      <c r="E54" s="28">
        <v>0</v>
      </c>
      <c r="F54" s="28">
        <v>0</v>
      </c>
      <c r="G54" s="29">
        <f t="shared" si="3"/>
        <v>0</v>
      </c>
    </row>
    <row r="55" spans="1:7" x14ac:dyDescent="0.25">
      <c r="A55" s="38" t="s">
        <v>55</v>
      </c>
      <c r="B55" s="26">
        <v>0</v>
      </c>
      <c r="C55" s="26">
        <v>5537249.5</v>
      </c>
      <c r="D55" s="27">
        <f t="shared" si="2"/>
        <v>5537249.5</v>
      </c>
      <c r="E55" s="28">
        <v>5537248.4199999999</v>
      </c>
      <c r="F55" s="28">
        <v>5518688.4199999999</v>
      </c>
      <c r="G55" s="29">
        <f t="shared" si="3"/>
        <v>1.0800000000745058</v>
      </c>
    </row>
    <row r="56" spans="1:7" x14ac:dyDescent="0.25">
      <c r="A56" s="38" t="s">
        <v>56</v>
      </c>
      <c r="B56" s="26">
        <v>0</v>
      </c>
      <c r="C56" s="26">
        <v>0</v>
      </c>
      <c r="D56" s="27">
        <f t="shared" si="2"/>
        <v>0</v>
      </c>
      <c r="E56" s="28">
        <v>0</v>
      </c>
      <c r="F56" s="28">
        <v>0</v>
      </c>
      <c r="G56" s="29">
        <f t="shared" si="3"/>
        <v>0</v>
      </c>
    </row>
    <row r="57" spans="1:7" x14ac:dyDescent="0.25">
      <c r="A57" s="38" t="s">
        <v>57</v>
      </c>
      <c r="B57" s="26">
        <v>0</v>
      </c>
      <c r="C57" s="26">
        <v>0</v>
      </c>
      <c r="D57" s="27">
        <f t="shared" si="2"/>
        <v>0</v>
      </c>
      <c r="E57" s="28">
        <v>0</v>
      </c>
      <c r="F57" s="28">
        <v>0</v>
      </c>
      <c r="G57" s="29">
        <f t="shared" si="3"/>
        <v>0</v>
      </c>
    </row>
    <row r="58" spans="1:7" x14ac:dyDescent="0.25">
      <c r="A58" s="38" t="s">
        <v>58</v>
      </c>
      <c r="B58" s="26">
        <v>0</v>
      </c>
      <c r="C58" s="26">
        <v>423845.75</v>
      </c>
      <c r="D58" s="27">
        <f t="shared" si="2"/>
        <v>423845.75</v>
      </c>
      <c r="E58" s="28">
        <v>423845.08</v>
      </c>
      <c r="F58" s="28">
        <v>423845.08</v>
      </c>
      <c r="G58" s="29">
        <f t="shared" si="3"/>
        <v>0.66999999998370185</v>
      </c>
    </row>
    <row r="59" spans="1:7" x14ac:dyDescent="0.25">
      <c r="A59" s="30" t="s">
        <v>59</v>
      </c>
      <c r="B59" s="22">
        <f>SUM(B60:B62)</f>
        <v>0</v>
      </c>
      <c r="C59" s="22">
        <f t="shared" ref="C59:G59" si="8">SUM(C60:C62)</f>
        <v>0</v>
      </c>
      <c r="D59" s="25">
        <f t="shared" si="8"/>
        <v>0</v>
      </c>
      <c r="E59" s="22">
        <f t="shared" si="8"/>
        <v>0</v>
      </c>
      <c r="F59" s="22">
        <f t="shared" si="8"/>
        <v>0</v>
      </c>
      <c r="G59" s="25">
        <f t="shared" si="8"/>
        <v>0</v>
      </c>
    </row>
    <row r="60" spans="1:7" x14ac:dyDescent="0.25">
      <c r="A60" s="38" t="s">
        <v>60</v>
      </c>
      <c r="B60" s="26">
        <v>0</v>
      </c>
      <c r="C60" s="26">
        <v>0</v>
      </c>
      <c r="D60" s="27">
        <f t="shared" si="2"/>
        <v>0</v>
      </c>
      <c r="E60" s="28">
        <v>0</v>
      </c>
      <c r="F60" s="28">
        <v>0</v>
      </c>
      <c r="G60" s="29">
        <f t="shared" si="3"/>
        <v>0</v>
      </c>
    </row>
    <row r="61" spans="1:7" x14ac:dyDescent="0.25">
      <c r="A61" s="38" t="s">
        <v>61</v>
      </c>
      <c r="B61" s="26">
        <v>0</v>
      </c>
      <c r="C61" s="26">
        <v>0</v>
      </c>
      <c r="D61" s="27">
        <f t="shared" si="2"/>
        <v>0</v>
      </c>
      <c r="E61" s="28">
        <v>0</v>
      </c>
      <c r="F61" s="28">
        <v>0</v>
      </c>
      <c r="G61" s="29">
        <f t="shared" si="3"/>
        <v>0</v>
      </c>
    </row>
    <row r="62" spans="1:7" x14ac:dyDescent="0.25">
      <c r="A62" s="38" t="s">
        <v>62</v>
      </c>
      <c r="B62" s="26">
        <v>0</v>
      </c>
      <c r="C62" s="26">
        <v>0</v>
      </c>
      <c r="D62" s="27">
        <f t="shared" si="2"/>
        <v>0</v>
      </c>
      <c r="E62" s="28">
        <v>0</v>
      </c>
      <c r="F62" s="28">
        <v>0</v>
      </c>
      <c r="G62" s="29">
        <f>SUM(D62-E62)</f>
        <v>0</v>
      </c>
    </row>
    <row r="63" spans="1:7" ht="24" x14ac:dyDescent="0.25">
      <c r="A63" s="30" t="s">
        <v>63</v>
      </c>
      <c r="B63" s="22">
        <f>SUM(B64:B71)</f>
        <v>0</v>
      </c>
      <c r="C63" s="22">
        <f t="shared" ref="C63:G63" si="9">SUM(C64:C71)</f>
        <v>0</v>
      </c>
      <c r="D63" s="25">
        <f t="shared" si="9"/>
        <v>0</v>
      </c>
      <c r="E63" s="22">
        <f t="shared" si="9"/>
        <v>0</v>
      </c>
      <c r="F63" s="22">
        <f t="shared" si="9"/>
        <v>0</v>
      </c>
      <c r="G63" s="25">
        <f t="shared" si="9"/>
        <v>0</v>
      </c>
    </row>
    <row r="64" spans="1:7" ht="24" x14ac:dyDescent="0.25">
      <c r="A64" s="38" t="s">
        <v>64</v>
      </c>
      <c r="B64" s="26">
        <v>0</v>
      </c>
      <c r="C64" s="26">
        <v>0</v>
      </c>
      <c r="D64" s="27">
        <f t="shared" si="2"/>
        <v>0</v>
      </c>
      <c r="E64" s="28">
        <v>0</v>
      </c>
      <c r="F64" s="28">
        <v>0</v>
      </c>
      <c r="G64" s="29">
        <f t="shared" si="3"/>
        <v>0</v>
      </c>
    </row>
    <row r="65" spans="1:7" x14ac:dyDescent="0.25">
      <c r="A65" s="38" t="s">
        <v>65</v>
      </c>
      <c r="B65" s="26">
        <v>0</v>
      </c>
      <c r="C65" s="26">
        <v>0</v>
      </c>
      <c r="D65" s="27">
        <f t="shared" si="2"/>
        <v>0</v>
      </c>
      <c r="E65" s="28">
        <v>0</v>
      </c>
      <c r="F65" s="28">
        <v>0</v>
      </c>
      <c r="G65" s="29">
        <f t="shared" si="3"/>
        <v>0</v>
      </c>
    </row>
    <row r="66" spans="1:7" x14ac:dyDescent="0.25">
      <c r="A66" s="38" t="s">
        <v>66</v>
      </c>
      <c r="B66" s="26">
        <v>0</v>
      </c>
      <c r="C66" s="26">
        <v>0</v>
      </c>
      <c r="D66" s="27">
        <f t="shared" si="2"/>
        <v>0</v>
      </c>
      <c r="E66" s="28">
        <v>0</v>
      </c>
      <c r="F66" s="28">
        <v>0</v>
      </c>
      <c r="G66" s="29">
        <f t="shared" si="3"/>
        <v>0</v>
      </c>
    </row>
    <row r="67" spans="1:7" x14ac:dyDescent="0.25">
      <c r="A67" s="38" t="s">
        <v>67</v>
      </c>
      <c r="B67" s="26">
        <v>0</v>
      </c>
      <c r="C67" s="26">
        <v>0</v>
      </c>
      <c r="D67" s="27">
        <f t="shared" si="2"/>
        <v>0</v>
      </c>
      <c r="E67" s="28">
        <v>0</v>
      </c>
      <c r="F67" s="28">
        <v>0</v>
      </c>
      <c r="G67" s="29">
        <f t="shared" si="3"/>
        <v>0</v>
      </c>
    </row>
    <row r="68" spans="1:7" ht="24" x14ac:dyDescent="0.25">
      <c r="A68" s="38" t="s">
        <v>68</v>
      </c>
      <c r="B68" s="26">
        <v>0</v>
      </c>
      <c r="C68" s="26">
        <v>0</v>
      </c>
      <c r="D68" s="27">
        <f t="shared" si="2"/>
        <v>0</v>
      </c>
      <c r="E68" s="28">
        <v>0</v>
      </c>
      <c r="F68" s="28">
        <v>0</v>
      </c>
      <c r="G68" s="29">
        <f t="shared" si="3"/>
        <v>0</v>
      </c>
    </row>
    <row r="69" spans="1:7" x14ac:dyDescent="0.25">
      <c r="A69" s="39" t="s">
        <v>69</v>
      </c>
      <c r="B69" s="26">
        <v>0</v>
      </c>
      <c r="C69" s="26">
        <v>0</v>
      </c>
      <c r="D69" s="27">
        <f t="shared" si="2"/>
        <v>0</v>
      </c>
      <c r="E69" s="28">
        <v>0</v>
      </c>
      <c r="F69" s="28">
        <v>0</v>
      </c>
      <c r="G69" s="29">
        <f t="shared" si="3"/>
        <v>0</v>
      </c>
    </row>
    <row r="70" spans="1:7" x14ac:dyDescent="0.25">
      <c r="A70" s="38" t="s">
        <v>70</v>
      </c>
      <c r="B70" s="26">
        <v>0</v>
      </c>
      <c r="C70" s="26">
        <v>0</v>
      </c>
      <c r="D70" s="27">
        <f t="shared" si="2"/>
        <v>0</v>
      </c>
      <c r="E70" s="28">
        <v>0</v>
      </c>
      <c r="F70" s="28">
        <v>0</v>
      </c>
      <c r="G70" s="29">
        <f t="shared" si="3"/>
        <v>0</v>
      </c>
    </row>
    <row r="71" spans="1:7" ht="24" x14ac:dyDescent="0.25">
      <c r="A71" s="38" t="s">
        <v>71</v>
      </c>
      <c r="B71" s="26">
        <v>0</v>
      </c>
      <c r="C71" s="26">
        <v>0</v>
      </c>
      <c r="D71" s="27">
        <f t="shared" si="2"/>
        <v>0</v>
      </c>
      <c r="E71" s="28">
        <v>0</v>
      </c>
      <c r="F71" s="28">
        <v>0</v>
      </c>
      <c r="G71" s="29">
        <f t="shared" si="3"/>
        <v>0</v>
      </c>
    </row>
    <row r="72" spans="1:7" x14ac:dyDescent="0.25">
      <c r="A72" s="30" t="s">
        <v>72</v>
      </c>
      <c r="B72" s="22">
        <f>SUM(B73:B75)</f>
        <v>0</v>
      </c>
      <c r="C72" s="22">
        <f t="shared" ref="C72:G72" si="10">SUM(C73:C75)</f>
        <v>0</v>
      </c>
      <c r="D72" s="25">
        <f t="shared" si="10"/>
        <v>0</v>
      </c>
      <c r="E72" s="22">
        <f t="shared" si="10"/>
        <v>0</v>
      </c>
      <c r="F72" s="22">
        <f t="shared" si="10"/>
        <v>0</v>
      </c>
      <c r="G72" s="25">
        <f t="shared" si="10"/>
        <v>0</v>
      </c>
    </row>
    <row r="73" spans="1:7" x14ac:dyDescent="0.25">
      <c r="A73" s="38" t="s">
        <v>73</v>
      </c>
      <c r="B73" s="26">
        <v>0</v>
      </c>
      <c r="C73" s="26">
        <v>0</v>
      </c>
      <c r="D73" s="27">
        <f t="shared" si="2"/>
        <v>0</v>
      </c>
      <c r="E73" s="28">
        <v>0</v>
      </c>
      <c r="F73" s="26">
        <v>0</v>
      </c>
      <c r="G73" s="29">
        <f t="shared" si="3"/>
        <v>0</v>
      </c>
    </row>
    <row r="74" spans="1:7" x14ac:dyDescent="0.25">
      <c r="A74" s="38" t="s">
        <v>74</v>
      </c>
      <c r="B74" s="26">
        <v>0</v>
      </c>
      <c r="C74" s="26">
        <v>0</v>
      </c>
      <c r="D74" s="27">
        <f t="shared" si="2"/>
        <v>0</v>
      </c>
      <c r="E74" s="28">
        <v>0</v>
      </c>
      <c r="F74" s="26">
        <v>0</v>
      </c>
      <c r="G74" s="29">
        <f t="shared" si="3"/>
        <v>0</v>
      </c>
    </row>
    <row r="75" spans="1:7" x14ac:dyDescent="0.25">
      <c r="A75" s="38" t="s">
        <v>75</v>
      </c>
      <c r="B75" s="26">
        <v>0</v>
      </c>
      <c r="C75" s="26">
        <v>0</v>
      </c>
      <c r="D75" s="27">
        <f t="shared" si="2"/>
        <v>0</v>
      </c>
      <c r="E75" s="28">
        <v>0</v>
      </c>
      <c r="F75" s="26">
        <v>0</v>
      </c>
      <c r="G75" s="29">
        <f t="shared" si="3"/>
        <v>0</v>
      </c>
    </row>
    <row r="76" spans="1:7" x14ac:dyDescent="0.25">
      <c r="A76" s="30" t="s">
        <v>76</v>
      </c>
      <c r="B76" s="22">
        <f>SUM(B77:B83)</f>
        <v>0</v>
      </c>
      <c r="C76" s="22">
        <f t="shared" ref="C76:G76" si="11">SUM(C77:C83)</f>
        <v>0</v>
      </c>
      <c r="D76" s="25">
        <f t="shared" si="11"/>
        <v>0</v>
      </c>
      <c r="E76" s="22">
        <f t="shared" si="11"/>
        <v>0</v>
      </c>
      <c r="F76" s="22">
        <f t="shared" si="11"/>
        <v>0</v>
      </c>
      <c r="G76" s="25">
        <f t="shared" si="11"/>
        <v>0</v>
      </c>
    </row>
    <row r="77" spans="1:7" x14ac:dyDescent="0.25">
      <c r="A77" s="38" t="s">
        <v>77</v>
      </c>
      <c r="B77" s="26">
        <v>0</v>
      </c>
      <c r="C77" s="26">
        <v>0</v>
      </c>
      <c r="D77" s="27">
        <f t="shared" si="2"/>
        <v>0</v>
      </c>
      <c r="E77" s="28">
        <v>0</v>
      </c>
      <c r="F77" s="26">
        <v>0</v>
      </c>
      <c r="G77" s="29">
        <f t="shared" si="3"/>
        <v>0</v>
      </c>
    </row>
    <row r="78" spans="1:7" x14ac:dyDescent="0.25">
      <c r="A78" s="38" t="s">
        <v>78</v>
      </c>
      <c r="B78" s="26">
        <v>0</v>
      </c>
      <c r="C78" s="26">
        <v>0</v>
      </c>
      <c r="D78" s="27">
        <f t="shared" si="2"/>
        <v>0</v>
      </c>
      <c r="E78" s="28">
        <v>0</v>
      </c>
      <c r="F78" s="26">
        <v>0</v>
      </c>
      <c r="G78" s="29">
        <f t="shared" si="3"/>
        <v>0</v>
      </c>
    </row>
    <row r="79" spans="1:7" x14ac:dyDescent="0.25">
      <c r="A79" s="38" t="s">
        <v>79</v>
      </c>
      <c r="B79" s="26">
        <v>0</v>
      </c>
      <c r="C79" s="26">
        <v>0</v>
      </c>
      <c r="D79" s="27">
        <f t="shared" ref="D79:D83" si="12">SUM(B79:C79)</f>
        <v>0</v>
      </c>
      <c r="E79" s="28">
        <v>0</v>
      </c>
      <c r="F79" s="26">
        <v>0</v>
      </c>
      <c r="G79" s="29">
        <f t="shared" ref="G79:G83" si="13">SUM(D79-E79)</f>
        <v>0</v>
      </c>
    </row>
    <row r="80" spans="1:7" x14ac:dyDescent="0.25">
      <c r="A80" s="38" t="s">
        <v>80</v>
      </c>
      <c r="B80" s="26">
        <v>0</v>
      </c>
      <c r="C80" s="26">
        <v>0</v>
      </c>
      <c r="D80" s="27">
        <f t="shared" si="12"/>
        <v>0</v>
      </c>
      <c r="E80" s="28">
        <v>0</v>
      </c>
      <c r="F80" s="26">
        <v>0</v>
      </c>
      <c r="G80" s="29">
        <f t="shared" si="13"/>
        <v>0</v>
      </c>
    </row>
    <row r="81" spans="1:7" x14ac:dyDescent="0.25">
      <c r="A81" s="38" t="s">
        <v>81</v>
      </c>
      <c r="B81" s="26">
        <v>0</v>
      </c>
      <c r="C81" s="26">
        <v>0</v>
      </c>
      <c r="D81" s="27">
        <f t="shared" si="12"/>
        <v>0</v>
      </c>
      <c r="E81" s="28">
        <v>0</v>
      </c>
      <c r="F81" s="26">
        <v>0</v>
      </c>
      <c r="G81" s="29">
        <f t="shared" si="13"/>
        <v>0</v>
      </c>
    </row>
    <row r="82" spans="1:7" x14ac:dyDescent="0.25">
      <c r="A82" s="38" t="s">
        <v>82</v>
      </c>
      <c r="B82" s="26">
        <v>0</v>
      </c>
      <c r="C82" s="26">
        <v>0</v>
      </c>
      <c r="D82" s="27">
        <f t="shared" si="12"/>
        <v>0</v>
      </c>
      <c r="E82" s="28">
        <v>0</v>
      </c>
      <c r="F82" s="26">
        <v>0</v>
      </c>
      <c r="G82" s="29">
        <f t="shared" si="13"/>
        <v>0</v>
      </c>
    </row>
    <row r="83" spans="1:7" ht="24.75" thickBot="1" x14ac:dyDescent="0.3">
      <c r="A83" s="38" t="s">
        <v>83</v>
      </c>
      <c r="B83" s="26">
        <v>0</v>
      </c>
      <c r="C83" s="26">
        <v>0</v>
      </c>
      <c r="D83" s="27">
        <f t="shared" si="12"/>
        <v>0</v>
      </c>
      <c r="E83" s="28">
        <v>0</v>
      </c>
      <c r="F83" s="26">
        <v>0</v>
      </c>
      <c r="G83" s="29">
        <f t="shared" si="13"/>
        <v>0</v>
      </c>
    </row>
    <row r="84" spans="1:7" x14ac:dyDescent="0.25">
      <c r="A84" s="40" t="s">
        <v>84</v>
      </c>
      <c r="B84" s="31">
        <f>SUM(B85,B93,B103,B113,B123,B133,B137,B146,B150)</f>
        <v>0</v>
      </c>
      <c r="C84" s="31">
        <f t="shared" ref="C84:G84" si="14">SUM(C85,C93,C103,C113,C123,C133,C137,C146,C150)</f>
        <v>4928240.5600000005</v>
      </c>
      <c r="D84" s="32">
        <f t="shared" si="14"/>
        <v>4928240.5600000005</v>
      </c>
      <c r="E84" s="31">
        <f t="shared" si="14"/>
        <v>4928240.5600000005</v>
      </c>
      <c r="F84" s="31">
        <f t="shared" si="14"/>
        <v>4899240.5600000005</v>
      </c>
      <c r="G84" s="32">
        <f t="shared" si="14"/>
        <v>0</v>
      </c>
    </row>
    <row r="85" spans="1:7" ht="24" x14ac:dyDescent="0.25">
      <c r="A85" s="33" t="s">
        <v>11</v>
      </c>
      <c r="B85" s="22">
        <f>SUM(B86:B92)</f>
        <v>0</v>
      </c>
      <c r="C85" s="22">
        <f t="shared" ref="C85:G85" si="15">SUM(C86:C92)</f>
        <v>0</v>
      </c>
      <c r="D85" s="25">
        <f t="shared" si="15"/>
        <v>0</v>
      </c>
      <c r="E85" s="22">
        <f t="shared" si="15"/>
        <v>0</v>
      </c>
      <c r="F85" s="22">
        <f t="shared" si="15"/>
        <v>0</v>
      </c>
      <c r="G85" s="25">
        <f t="shared" si="15"/>
        <v>0</v>
      </c>
    </row>
    <row r="86" spans="1:7" ht="24" x14ac:dyDescent="0.25">
      <c r="A86" s="38" t="s">
        <v>12</v>
      </c>
      <c r="B86" s="26">
        <v>0</v>
      </c>
      <c r="C86" s="26">
        <v>0</v>
      </c>
      <c r="D86" s="27">
        <f>SUM(B86:C86)</f>
        <v>0</v>
      </c>
      <c r="E86" s="28">
        <v>0</v>
      </c>
      <c r="F86" s="28">
        <v>0</v>
      </c>
      <c r="G86" s="29">
        <f t="shared" ref="G86:G152" si="16">SUM(D86-E86)</f>
        <v>0</v>
      </c>
    </row>
    <row r="87" spans="1:7" ht="24" x14ac:dyDescent="0.25">
      <c r="A87" s="38" t="s">
        <v>13</v>
      </c>
      <c r="B87" s="26">
        <v>0</v>
      </c>
      <c r="C87" s="26">
        <v>0</v>
      </c>
      <c r="D87" s="27">
        <f t="shared" ref="D87:D152" si="17">SUM(B87:C87)</f>
        <v>0</v>
      </c>
      <c r="E87" s="28">
        <v>0</v>
      </c>
      <c r="F87" s="28">
        <v>0</v>
      </c>
      <c r="G87" s="29">
        <f>SUM(D87-E87)</f>
        <v>0</v>
      </c>
    </row>
    <row r="88" spans="1:7" x14ac:dyDescent="0.25">
      <c r="A88" s="38" t="s">
        <v>14</v>
      </c>
      <c r="B88" s="26">
        <v>0</v>
      </c>
      <c r="C88" s="26">
        <v>0</v>
      </c>
      <c r="D88" s="27">
        <f t="shared" si="17"/>
        <v>0</v>
      </c>
      <c r="E88" s="28">
        <v>0</v>
      </c>
      <c r="F88" s="28">
        <v>0</v>
      </c>
      <c r="G88" s="29">
        <f t="shared" si="16"/>
        <v>0</v>
      </c>
    </row>
    <row r="89" spans="1:7" x14ac:dyDescent="0.25">
      <c r="A89" s="38" t="s">
        <v>15</v>
      </c>
      <c r="B89" s="26">
        <v>0</v>
      </c>
      <c r="C89" s="26">
        <v>0</v>
      </c>
      <c r="D89" s="27">
        <f t="shared" si="17"/>
        <v>0</v>
      </c>
      <c r="E89" s="28">
        <v>0</v>
      </c>
      <c r="F89" s="28">
        <v>0</v>
      </c>
      <c r="G89" s="29">
        <f t="shared" si="16"/>
        <v>0</v>
      </c>
    </row>
    <row r="90" spans="1:7" x14ac:dyDescent="0.25">
      <c r="A90" s="38" t="s">
        <v>16</v>
      </c>
      <c r="B90" s="26">
        <v>0</v>
      </c>
      <c r="C90" s="26">
        <v>0</v>
      </c>
      <c r="D90" s="27">
        <f t="shared" si="17"/>
        <v>0</v>
      </c>
      <c r="E90" s="28">
        <v>0</v>
      </c>
      <c r="F90" s="28">
        <v>0</v>
      </c>
      <c r="G90" s="29">
        <f t="shared" si="16"/>
        <v>0</v>
      </c>
    </row>
    <row r="91" spans="1:7" x14ac:dyDescent="0.25">
      <c r="A91" s="38" t="s">
        <v>17</v>
      </c>
      <c r="B91" s="26">
        <v>0</v>
      </c>
      <c r="C91" s="26">
        <v>0</v>
      </c>
      <c r="D91" s="27">
        <f t="shared" si="17"/>
        <v>0</v>
      </c>
      <c r="E91" s="28">
        <v>0</v>
      </c>
      <c r="F91" s="28">
        <v>0</v>
      </c>
      <c r="G91" s="29">
        <f t="shared" si="16"/>
        <v>0</v>
      </c>
    </row>
    <row r="92" spans="1:7" x14ac:dyDescent="0.25">
      <c r="A92" s="38" t="s">
        <v>18</v>
      </c>
      <c r="B92" s="26">
        <v>0</v>
      </c>
      <c r="C92" s="26">
        <v>0</v>
      </c>
      <c r="D92" s="27">
        <f t="shared" si="17"/>
        <v>0</v>
      </c>
      <c r="E92" s="28">
        <v>0</v>
      </c>
      <c r="F92" s="28">
        <v>0</v>
      </c>
      <c r="G92" s="29">
        <f t="shared" si="16"/>
        <v>0</v>
      </c>
    </row>
    <row r="93" spans="1:7" ht="24" x14ac:dyDescent="0.25">
      <c r="A93" s="33" t="s">
        <v>19</v>
      </c>
      <c r="B93" s="22">
        <f>SUM(B94:B102)</f>
        <v>0</v>
      </c>
      <c r="C93" s="22">
        <f t="shared" ref="C93:G93" si="18">SUM(C94:C102)</f>
        <v>545</v>
      </c>
      <c r="D93" s="25">
        <f t="shared" si="18"/>
        <v>545</v>
      </c>
      <c r="E93" s="22">
        <f t="shared" si="18"/>
        <v>545</v>
      </c>
      <c r="F93" s="22">
        <f t="shared" si="18"/>
        <v>545</v>
      </c>
      <c r="G93" s="25">
        <f t="shared" si="18"/>
        <v>0</v>
      </c>
    </row>
    <row r="94" spans="1:7" ht="24" x14ac:dyDescent="0.25">
      <c r="A94" s="38" t="s">
        <v>20</v>
      </c>
      <c r="B94" s="26">
        <v>0</v>
      </c>
      <c r="C94" s="26">
        <v>0</v>
      </c>
      <c r="D94" s="27">
        <f t="shared" si="17"/>
        <v>0</v>
      </c>
      <c r="E94" s="28">
        <v>0</v>
      </c>
      <c r="F94" s="28">
        <v>0</v>
      </c>
      <c r="G94" s="29">
        <f t="shared" si="16"/>
        <v>0</v>
      </c>
    </row>
    <row r="95" spans="1:7" x14ac:dyDescent="0.25">
      <c r="A95" s="38" t="s">
        <v>21</v>
      </c>
      <c r="B95" s="26">
        <v>0</v>
      </c>
      <c r="C95" s="26">
        <v>0</v>
      </c>
      <c r="D95" s="27">
        <f t="shared" si="17"/>
        <v>0</v>
      </c>
      <c r="E95" s="28">
        <v>0</v>
      </c>
      <c r="F95" s="28">
        <v>0</v>
      </c>
      <c r="G95" s="29">
        <f t="shared" si="16"/>
        <v>0</v>
      </c>
    </row>
    <row r="96" spans="1:7" ht="24" x14ac:dyDescent="0.25">
      <c r="A96" s="38" t="s">
        <v>22</v>
      </c>
      <c r="B96" s="26">
        <v>0</v>
      </c>
      <c r="C96" s="26">
        <v>0</v>
      </c>
      <c r="D96" s="27">
        <f t="shared" si="17"/>
        <v>0</v>
      </c>
      <c r="E96" s="28">
        <v>0</v>
      </c>
      <c r="F96" s="28">
        <v>0</v>
      </c>
      <c r="G96" s="29">
        <f t="shared" si="16"/>
        <v>0</v>
      </c>
    </row>
    <row r="97" spans="1:7" ht="24" x14ac:dyDescent="0.25">
      <c r="A97" s="38" t="s">
        <v>23</v>
      </c>
      <c r="B97" s="26">
        <v>0</v>
      </c>
      <c r="C97" s="26">
        <v>0</v>
      </c>
      <c r="D97" s="27">
        <f t="shared" si="17"/>
        <v>0</v>
      </c>
      <c r="E97" s="28">
        <v>0</v>
      </c>
      <c r="F97" s="28">
        <v>0</v>
      </c>
      <c r="G97" s="29">
        <f t="shared" si="16"/>
        <v>0</v>
      </c>
    </row>
    <row r="98" spans="1:7" ht="24" x14ac:dyDescent="0.25">
      <c r="A98" s="38" t="s">
        <v>24</v>
      </c>
      <c r="B98" s="26">
        <v>0</v>
      </c>
      <c r="C98" s="26">
        <v>0</v>
      </c>
      <c r="D98" s="27">
        <f t="shared" si="17"/>
        <v>0</v>
      </c>
      <c r="E98" s="28">
        <v>0</v>
      </c>
      <c r="F98" s="28">
        <v>0</v>
      </c>
      <c r="G98" s="29">
        <f t="shared" si="16"/>
        <v>0</v>
      </c>
    </row>
    <row r="99" spans="1:7" x14ac:dyDescent="0.25">
      <c r="A99" s="38" t="s">
        <v>25</v>
      </c>
      <c r="B99" s="26">
        <v>0</v>
      </c>
      <c r="C99" s="26">
        <v>545</v>
      </c>
      <c r="D99" s="27">
        <f t="shared" si="17"/>
        <v>545</v>
      </c>
      <c r="E99" s="28">
        <v>545</v>
      </c>
      <c r="F99" s="28">
        <v>545</v>
      </c>
      <c r="G99" s="29">
        <f t="shared" si="16"/>
        <v>0</v>
      </c>
    </row>
    <row r="100" spans="1:7" ht="24" x14ac:dyDescent="0.25">
      <c r="A100" s="38" t="s">
        <v>26</v>
      </c>
      <c r="B100" s="26">
        <v>0</v>
      </c>
      <c r="C100" s="26">
        <v>0</v>
      </c>
      <c r="D100" s="27">
        <f t="shared" si="17"/>
        <v>0</v>
      </c>
      <c r="E100" s="28">
        <v>0</v>
      </c>
      <c r="F100" s="28">
        <v>0</v>
      </c>
      <c r="G100" s="29">
        <f t="shared" si="16"/>
        <v>0</v>
      </c>
    </row>
    <row r="101" spans="1:7" x14ac:dyDescent="0.25">
      <c r="A101" s="38" t="s">
        <v>27</v>
      </c>
      <c r="B101" s="26">
        <v>0</v>
      </c>
      <c r="C101" s="26">
        <v>0</v>
      </c>
      <c r="D101" s="27">
        <f t="shared" si="17"/>
        <v>0</v>
      </c>
      <c r="E101" s="28">
        <v>0</v>
      </c>
      <c r="F101" s="28">
        <v>0</v>
      </c>
      <c r="G101" s="29">
        <f t="shared" si="16"/>
        <v>0</v>
      </c>
    </row>
    <row r="102" spans="1:7" ht="24" x14ac:dyDescent="0.25">
      <c r="A102" s="38" t="s">
        <v>28</v>
      </c>
      <c r="B102" s="26">
        <v>0</v>
      </c>
      <c r="C102" s="26">
        <v>0</v>
      </c>
      <c r="D102" s="27">
        <f t="shared" si="17"/>
        <v>0</v>
      </c>
      <c r="E102" s="28">
        <v>0</v>
      </c>
      <c r="F102" s="28">
        <v>0</v>
      </c>
      <c r="G102" s="29">
        <f t="shared" si="16"/>
        <v>0</v>
      </c>
    </row>
    <row r="103" spans="1:7" ht="24" x14ac:dyDescent="0.25">
      <c r="A103" s="33" t="s">
        <v>29</v>
      </c>
      <c r="B103" s="22">
        <f>SUM(B104:B112)</f>
        <v>0</v>
      </c>
      <c r="C103" s="22">
        <f t="shared" ref="C103:G103" si="19">SUM(C104:C112)</f>
        <v>4927695.5600000005</v>
      </c>
      <c r="D103" s="25">
        <f t="shared" si="19"/>
        <v>4927695.5600000005</v>
      </c>
      <c r="E103" s="22">
        <f t="shared" si="19"/>
        <v>4927695.5600000005</v>
      </c>
      <c r="F103" s="22">
        <f t="shared" si="19"/>
        <v>4898695.5600000005</v>
      </c>
      <c r="G103" s="25">
        <f t="shared" si="19"/>
        <v>0</v>
      </c>
    </row>
    <row r="104" spans="1:7" x14ac:dyDescent="0.25">
      <c r="A104" s="38" t="s">
        <v>30</v>
      </c>
      <c r="B104" s="26">
        <v>0</v>
      </c>
      <c r="C104" s="26">
        <v>0</v>
      </c>
      <c r="D104" s="27">
        <f t="shared" si="17"/>
        <v>0</v>
      </c>
      <c r="E104" s="28">
        <v>0</v>
      </c>
      <c r="F104" s="28">
        <v>0</v>
      </c>
      <c r="G104" s="29">
        <f t="shared" si="16"/>
        <v>0</v>
      </c>
    </row>
    <row r="105" spans="1:7" x14ac:dyDescent="0.25">
      <c r="A105" s="38" t="s">
        <v>31</v>
      </c>
      <c r="B105" s="26">
        <v>0</v>
      </c>
      <c r="C105" s="26">
        <v>0</v>
      </c>
      <c r="D105" s="27">
        <f t="shared" si="17"/>
        <v>0</v>
      </c>
      <c r="E105" s="28">
        <v>0</v>
      </c>
      <c r="F105" s="28">
        <v>0</v>
      </c>
      <c r="G105" s="29">
        <f t="shared" si="16"/>
        <v>0</v>
      </c>
    </row>
    <row r="106" spans="1:7" ht="24" x14ac:dyDescent="0.25">
      <c r="A106" s="38" t="s">
        <v>32</v>
      </c>
      <c r="B106" s="26">
        <v>0</v>
      </c>
      <c r="C106" s="26">
        <v>392925.2</v>
      </c>
      <c r="D106" s="27">
        <f t="shared" si="17"/>
        <v>392925.2</v>
      </c>
      <c r="E106" s="28">
        <v>392925.2</v>
      </c>
      <c r="F106" s="28">
        <f>392925.2-29000</f>
        <v>363925.2</v>
      </c>
      <c r="G106" s="29">
        <f t="shared" si="16"/>
        <v>0</v>
      </c>
    </row>
    <row r="107" spans="1:7" ht="24" x14ac:dyDescent="0.25">
      <c r="A107" s="38" t="s">
        <v>33</v>
      </c>
      <c r="B107" s="26">
        <v>0</v>
      </c>
      <c r="C107" s="26">
        <v>0</v>
      </c>
      <c r="D107" s="27">
        <f t="shared" si="17"/>
        <v>0</v>
      </c>
      <c r="E107" s="28">
        <v>0</v>
      </c>
      <c r="F107" s="28">
        <v>0</v>
      </c>
      <c r="G107" s="29">
        <f t="shared" si="16"/>
        <v>0</v>
      </c>
    </row>
    <row r="108" spans="1:7" ht="24" x14ac:dyDescent="0.25">
      <c r="A108" s="38" t="s">
        <v>34</v>
      </c>
      <c r="B108" s="26">
        <v>0</v>
      </c>
      <c r="C108" s="26">
        <v>4532690</v>
      </c>
      <c r="D108" s="27">
        <f t="shared" si="17"/>
        <v>4532690</v>
      </c>
      <c r="E108" s="28">
        <v>4532690</v>
      </c>
      <c r="F108" s="28">
        <v>4532690</v>
      </c>
      <c r="G108" s="29">
        <f t="shared" si="16"/>
        <v>0</v>
      </c>
    </row>
    <row r="109" spans="1:7" x14ac:dyDescent="0.25">
      <c r="A109" s="38" t="s">
        <v>35</v>
      </c>
      <c r="B109" s="26">
        <v>0</v>
      </c>
      <c r="C109" s="26">
        <v>0</v>
      </c>
      <c r="D109" s="27">
        <f t="shared" si="17"/>
        <v>0</v>
      </c>
      <c r="E109" s="28">
        <v>0</v>
      </c>
      <c r="F109" s="28">
        <v>0</v>
      </c>
      <c r="G109" s="29">
        <f t="shared" si="16"/>
        <v>0</v>
      </c>
    </row>
    <row r="110" spans="1:7" x14ac:dyDescent="0.25">
      <c r="A110" s="38" t="s">
        <v>36</v>
      </c>
      <c r="B110" s="26">
        <v>0</v>
      </c>
      <c r="C110" s="26">
        <v>2080.36</v>
      </c>
      <c r="D110" s="27">
        <f t="shared" si="17"/>
        <v>2080.36</v>
      </c>
      <c r="E110" s="28">
        <v>2080.36</v>
      </c>
      <c r="F110" s="28">
        <v>2080.36</v>
      </c>
      <c r="G110" s="29">
        <f t="shared" si="16"/>
        <v>0</v>
      </c>
    </row>
    <row r="111" spans="1:7" x14ac:dyDescent="0.25">
      <c r="A111" s="38" t="s">
        <v>37</v>
      </c>
      <c r="B111" s="26">
        <v>0</v>
      </c>
      <c r="C111" s="26">
        <v>0</v>
      </c>
      <c r="D111" s="27">
        <f t="shared" si="17"/>
        <v>0</v>
      </c>
      <c r="E111" s="28">
        <v>0</v>
      </c>
      <c r="F111" s="28">
        <v>0</v>
      </c>
      <c r="G111" s="29">
        <f t="shared" si="16"/>
        <v>0</v>
      </c>
    </row>
    <row r="112" spans="1:7" x14ac:dyDescent="0.25">
      <c r="A112" s="38" t="s">
        <v>38</v>
      </c>
      <c r="B112" s="26">
        <v>0</v>
      </c>
      <c r="C112" s="26">
        <v>0</v>
      </c>
      <c r="D112" s="27">
        <f t="shared" si="17"/>
        <v>0</v>
      </c>
      <c r="E112" s="28">
        <v>0</v>
      </c>
      <c r="F112" s="28">
        <v>0</v>
      </c>
      <c r="G112" s="29">
        <f t="shared" si="16"/>
        <v>0</v>
      </c>
    </row>
    <row r="113" spans="1:7" ht="36" x14ac:dyDescent="0.25">
      <c r="A113" s="33" t="s">
        <v>39</v>
      </c>
      <c r="B113" s="22">
        <f>SUM(B114:B122)</f>
        <v>0</v>
      </c>
      <c r="C113" s="22">
        <f t="shared" ref="C113:G113" si="20">SUM(C114:C122)</f>
        <v>0</v>
      </c>
      <c r="D113" s="25">
        <f t="shared" si="20"/>
        <v>0</v>
      </c>
      <c r="E113" s="22">
        <f t="shared" si="20"/>
        <v>0</v>
      </c>
      <c r="F113" s="22">
        <f t="shared" si="20"/>
        <v>0</v>
      </c>
      <c r="G113" s="25">
        <f t="shared" si="20"/>
        <v>0</v>
      </c>
    </row>
    <row r="114" spans="1:7" ht="24" x14ac:dyDescent="0.25">
      <c r="A114" s="38" t="s">
        <v>40</v>
      </c>
      <c r="B114" s="26">
        <v>0</v>
      </c>
      <c r="C114" s="26">
        <v>0</v>
      </c>
      <c r="D114" s="27">
        <f t="shared" si="17"/>
        <v>0</v>
      </c>
      <c r="E114" s="28">
        <v>0</v>
      </c>
      <c r="F114" s="28">
        <v>0</v>
      </c>
      <c r="G114" s="29">
        <f t="shared" si="16"/>
        <v>0</v>
      </c>
    </row>
    <row r="115" spans="1:7" x14ac:dyDescent="0.25">
      <c r="A115" s="38" t="s">
        <v>41</v>
      </c>
      <c r="B115" s="26">
        <v>0</v>
      </c>
      <c r="C115" s="26">
        <v>0</v>
      </c>
      <c r="D115" s="27">
        <f t="shared" si="17"/>
        <v>0</v>
      </c>
      <c r="E115" s="28">
        <v>0</v>
      </c>
      <c r="F115" s="28">
        <v>0</v>
      </c>
      <c r="G115" s="29">
        <f t="shared" si="16"/>
        <v>0</v>
      </c>
    </row>
    <row r="116" spans="1:7" x14ac:dyDescent="0.25">
      <c r="A116" s="38" t="s">
        <v>42</v>
      </c>
      <c r="B116" s="26">
        <v>0</v>
      </c>
      <c r="C116" s="26">
        <v>0</v>
      </c>
      <c r="D116" s="27">
        <f t="shared" si="17"/>
        <v>0</v>
      </c>
      <c r="E116" s="28">
        <v>0</v>
      </c>
      <c r="F116" s="28">
        <v>0</v>
      </c>
      <c r="G116" s="29">
        <f t="shared" si="16"/>
        <v>0</v>
      </c>
    </row>
    <row r="117" spans="1:7" x14ac:dyDescent="0.25">
      <c r="A117" s="38" t="s">
        <v>43</v>
      </c>
      <c r="B117" s="26">
        <v>0</v>
      </c>
      <c r="C117" s="26">
        <v>0</v>
      </c>
      <c r="D117" s="27">
        <f t="shared" si="17"/>
        <v>0</v>
      </c>
      <c r="E117" s="28">
        <v>0</v>
      </c>
      <c r="F117" s="28">
        <v>0</v>
      </c>
      <c r="G117" s="29">
        <f t="shared" si="16"/>
        <v>0</v>
      </c>
    </row>
    <row r="118" spans="1:7" x14ac:dyDescent="0.25">
      <c r="A118" s="38" t="s">
        <v>44</v>
      </c>
      <c r="B118" s="26">
        <v>0</v>
      </c>
      <c r="C118" s="26">
        <v>0</v>
      </c>
      <c r="D118" s="27">
        <f t="shared" si="17"/>
        <v>0</v>
      </c>
      <c r="E118" s="28">
        <v>0</v>
      </c>
      <c r="F118" s="28">
        <v>0</v>
      </c>
      <c r="G118" s="29">
        <f t="shared" si="16"/>
        <v>0</v>
      </c>
    </row>
    <row r="119" spans="1:7" ht="24" x14ac:dyDescent="0.25">
      <c r="A119" s="38" t="s">
        <v>45</v>
      </c>
      <c r="B119" s="26">
        <v>0</v>
      </c>
      <c r="C119" s="26">
        <v>0</v>
      </c>
      <c r="D119" s="27">
        <f t="shared" si="17"/>
        <v>0</v>
      </c>
      <c r="E119" s="28">
        <v>0</v>
      </c>
      <c r="F119" s="28">
        <v>0</v>
      </c>
      <c r="G119" s="29">
        <f t="shared" si="16"/>
        <v>0</v>
      </c>
    </row>
    <row r="120" spans="1:7" x14ac:dyDescent="0.25">
      <c r="A120" s="38" t="s">
        <v>46</v>
      </c>
      <c r="B120" s="26">
        <v>0</v>
      </c>
      <c r="C120" s="26">
        <v>0</v>
      </c>
      <c r="D120" s="27">
        <f t="shared" si="17"/>
        <v>0</v>
      </c>
      <c r="E120" s="28">
        <v>0</v>
      </c>
      <c r="F120" s="28">
        <v>0</v>
      </c>
      <c r="G120" s="29">
        <f t="shared" si="16"/>
        <v>0</v>
      </c>
    </row>
    <row r="121" spans="1:7" x14ac:dyDescent="0.25">
      <c r="A121" s="38" t="s">
        <v>47</v>
      </c>
      <c r="B121" s="26">
        <v>0</v>
      </c>
      <c r="C121" s="26">
        <v>0</v>
      </c>
      <c r="D121" s="27">
        <f t="shared" si="17"/>
        <v>0</v>
      </c>
      <c r="E121" s="28">
        <v>0</v>
      </c>
      <c r="F121" s="28">
        <v>0</v>
      </c>
      <c r="G121" s="29">
        <f t="shared" si="16"/>
        <v>0</v>
      </c>
    </row>
    <row r="122" spans="1:7" x14ac:dyDescent="0.25">
      <c r="A122" s="38" t="s">
        <v>48</v>
      </c>
      <c r="B122" s="26">
        <v>0</v>
      </c>
      <c r="C122" s="26">
        <v>0</v>
      </c>
      <c r="D122" s="27">
        <f t="shared" si="17"/>
        <v>0</v>
      </c>
      <c r="E122" s="28">
        <v>0</v>
      </c>
      <c r="F122" s="28">
        <v>0</v>
      </c>
      <c r="G122" s="29">
        <f t="shared" si="16"/>
        <v>0</v>
      </c>
    </row>
    <row r="123" spans="1:7" ht="24" x14ac:dyDescent="0.25">
      <c r="A123" s="33" t="s">
        <v>49</v>
      </c>
      <c r="B123" s="22">
        <f>SUM(B124:B132)</f>
        <v>0</v>
      </c>
      <c r="C123" s="22">
        <f t="shared" ref="C123:G123" si="21">SUM(C124:C132)</f>
        <v>0</v>
      </c>
      <c r="D123" s="25">
        <f t="shared" si="21"/>
        <v>0</v>
      </c>
      <c r="E123" s="22">
        <f t="shared" si="21"/>
        <v>0</v>
      </c>
      <c r="F123" s="22">
        <f t="shared" si="21"/>
        <v>0</v>
      </c>
      <c r="G123" s="25">
        <f t="shared" si="21"/>
        <v>0</v>
      </c>
    </row>
    <row r="124" spans="1:7" x14ac:dyDescent="0.25">
      <c r="A124" s="38" t="s">
        <v>50</v>
      </c>
      <c r="B124" s="26">
        <v>0</v>
      </c>
      <c r="C124" s="26">
        <v>0</v>
      </c>
      <c r="D124" s="27">
        <f t="shared" si="17"/>
        <v>0</v>
      </c>
      <c r="E124" s="28">
        <v>0</v>
      </c>
      <c r="F124" s="28">
        <v>0</v>
      </c>
      <c r="G124" s="29">
        <f t="shared" si="16"/>
        <v>0</v>
      </c>
    </row>
    <row r="125" spans="1:7" x14ac:dyDescent="0.25">
      <c r="A125" s="38" t="s">
        <v>51</v>
      </c>
      <c r="B125" s="26">
        <v>0</v>
      </c>
      <c r="C125" s="26">
        <v>0</v>
      </c>
      <c r="D125" s="27">
        <f t="shared" si="17"/>
        <v>0</v>
      </c>
      <c r="E125" s="28">
        <v>0</v>
      </c>
      <c r="F125" s="28">
        <v>0</v>
      </c>
      <c r="G125" s="29">
        <f t="shared" si="16"/>
        <v>0</v>
      </c>
    </row>
    <row r="126" spans="1:7" x14ac:dyDescent="0.25">
      <c r="A126" s="38" t="s">
        <v>52</v>
      </c>
      <c r="B126" s="26">
        <v>0</v>
      </c>
      <c r="C126" s="26">
        <v>0</v>
      </c>
      <c r="D126" s="27">
        <f t="shared" si="17"/>
        <v>0</v>
      </c>
      <c r="E126" s="28">
        <v>0</v>
      </c>
      <c r="F126" s="28">
        <v>0</v>
      </c>
      <c r="G126" s="29">
        <f t="shared" si="16"/>
        <v>0</v>
      </c>
    </row>
    <row r="127" spans="1:7" x14ac:dyDescent="0.25">
      <c r="A127" s="38" t="s">
        <v>53</v>
      </c>
      <c r="B127" s="26">
        <v>0</v>
      </c>
      <c r="C127" s="26">
        <v>0</v>
      </c>
      <c r="D127" s="27">
        <f t="shared" si="17"/>
        <v>0</v>
      </c>
      <c r="E127" s="28">
        <v>0</v>
      </c>
      <c r="F127" s="28">
        <v>0</v>
      </c>
      <c r="G127" s="29">
        <f t="shared" si="16"/>
        <v>0</v>
      </c>
    </row>
    <row r="128" spans="1:7" x14ac:dyDescent="0.25">
      <c r="A128" s="38" t="s">
        <v>54</v>
      </c>
      <c r="B128" s="26">
        <v>0</v>
      </c>
      <c r="C128" s="26">
        <v>0</v>
      </c>
      <c r="D128" s="27">
        <f t="shared" si="17"/>
        <v>0</v>
      </c>
      <c r="E128" s="28">
        <v>0</v>
      </c>
      <c r="F128" s="28">
        <v>0</v>
      </c>
      <c r="G128" s="29">
        <f t="shared" si="16"/>
        <v>0</v>
      </c>
    </row>
    <row r="129" spans="1:7" x14ac:dyDescent="0.25">
      <c r="A129" s="38" t="s">
        <v>55</v>
      </c>
      <c r="B129" s="26">
        <v>0</v>
      </c>
      <c r="C129" s="26">
        <v>0</v>
      </c>
      <c r="D129" s="27">
        <f t="shared" si="17"/>
        <v>0</v>
      </c>
      <c r="E129" s="28">
        <v>0</v>
      </c>
      <c r="F129" s="28">
        <v>0</v>
      </c>
      <c r="G129" s="29">
        <f t="shared" si="16"/>
        <v>0</v>
      </c>
    </row>
    <row r="130" spans="1:7" x14ac:dyDescent="0.25">
      <c r="A130" s="38" t="s">
        <v>56</v>
      </c>
      <c r="B130" s="26">
        <v>0</v>
      </c>
      <c r="C130" s="26">
        <v>0</v>
      </c>
      <c r="D130" s="27">
        <f t="shared" si="17"/>
        <v>0</v>
      </c>
      <c r="E130" s="28">
        <v>0</v>
      </c>
      <c r="F130" s="26">
        <v>0</v>
      </c>
      <c r="G130" s="29">
        <f t="shared" si="16"/>
        <v>0</v>
      </c>
    </row>
    <row r="131" spans="1:7" x14ac:dyDescent="0.25">
      <c r="A131" s="38" t="s">
        <v>57</v>
      </c>
      <c r="B131" s="26">
        <v>0</v>
      </c>
      <c r="C131" s="26">
        <v>0</v>
      </c>
      <c r="D131" s="27">
        <f t="shared" si="17"/>
        <v>0</v>
      </c>
      <c r="E131" s="28">
        <v>0</v>
      </c>
      <c r="F131" s="26">
        <v>0</v>
      </c>
      <c r="G131" s="29">
        <f t="shared" si="16"/>
        <v>0</v>
      </c>
    </row>
    <row r="132" spans="1:7" x14ac:dyDescent="0.25">
      <c r="A132" s="38" t="s">
        <v>58</v>
      </c>
      <c r="B132" s="26">
        <v>0</v>
      </c>
      <c r="C132" s="26">
        <v>0</v>
      </c>
      <c r="D132" s="27">
        <f t="shared" si="17"/>
        <v>0</v>
      </c>
      <c r="E132" s="28">
        <v>0</v>
      </c>
      <c r="F132" s="26">
        <v>0</v>
      </c>
      <c r="G132" s="29">
        <f t="shared" si="16"/>
        <v>0</v>
      </c>
    </row>
    <row r="133" spans="1:7" x14ac:dyDescent="0.25">
      <c r="A133" s="33" t="s">
        <v>59</v>
      </c>
      <c r="B133" s="22">
        <f>SUM(B134:B136)</f>
        <v>0</v>
      </c>
      <c r="C133" s="22">
        <f t="shared" ref="C133:G133" si="22">SUM(C134:C136)</f>
        <v>0</v>
      </c>
      <c r="D133" s="25">
        <f t="shared" si="22"/>
        <v>0</v>
      </c>
      <c r="E133" s="22">
        <f t="shared" si="22"/>
        <v>0</v>
      </c>
      <c r="F133" s="22">
        <f t="shared" si="22"/>
        <v>0</v>
      </c>
      <c r="G133" s="25">
        <f t="shared" si="22"/>
        <v>0</v>
      </c>
    </row>
    <row r="134" spans="1:7" x14ac:dyDescent="0.25">
      <c r="A134" s="38" t="s">
        <v>60</v>
      </c>
      <c r="B134" s="26">
        <v>0</v>
      </c>
      <c r="C134" s="28">
        <v>0</v>
      </c>
      <c r="D134" s="27">
        <f t="shared" si="17"/>
        <v>0</v>
      </c>
      <c r="E134" s="28">
        <v>0</v>
      </c>
      <c r="F134" s="28">
        <v>0</v>
      </c>
      <c r="G134" s="29">
        <f t="shared" si="16"/>
        <v>0</v>
      </c>
    </row>
    <row r="135" spans="1:7" x14ac:dyDescent="0.25">
      <c r="A135" s="38" t="s">
        <v>61</v>
      </c>
      <c r="B135" s="26">
        <v>0</v>
      </c>
      <c r="C135" s="28">
        <v>0</v>
      </c>
      <c r="D135" s="27">
        <f t="shared" si="17"/>
        <v>0</v>
      </c>
      <c r="E135" s="28">
        <v>0</v>
      </c>
      <c r="F135" s="28">
        <v>0</v>
      </c>
      <c r="G135" s="29">
        <f t="shared" si="16"/>
        <v>0</v>
      </c>
    </row>
    <row r="136" spans="1:7" x14ac:dyDescent="0.25">
      <c r="A136" s="38" t="s">
        <v>62</v>
      </c>
      <c r="B136" s="26">
        <v>0</v>
      </c>
      <c r="C136" s="28">
        <v>0</v>
      </c>
      <c r="D136" s="27">
        <f t="shared" si="17"/>
        <v>0</v>
      </c>
      <c r="E136" s="28">
        <v>0</v>
      </c>
      <c r="F136" s="28">
        <v>0</v>
      </c>
      <c r="G136" s="29">
        <f t="shared" si="16"/>
        <v>0</v>
      </c>
    </row>
    <row r="137" spans="1:7" ht="24" x14ac:dyDescent="0.25">
      <c r="A137" s="33" t="s">
        <v>63</v>
      </c>
      <c r="B137" s="22">
        <f>SUM(B138:B145)</f>
        <v>0</v>
      </c>
      <c r="C137" s="22">
        <f t="shared" ref="C137:G137" si="23">SUM(C138:C145)</f>
        <v>0</v>
      </c>
      <c r="D137" s="25">
        <f t="shared" si="23"/>
        <v>0</v>
      </c>
      <c r="E137" s="22">
        <f t="shared" si="23"/>
        <v>0</v>
      </c>
      <c r="F137" s="22">
        <f t="shared" si="23"/>
        <v>0</v>
      </c>
      <c r="G137" s="25">
        <f t="shared" si="23"/>
        <v>0</v>
      </c>
    </row>
    <row r="138" spans="1:7" ht="24" x14ac:dyDescent="0.25">
      <c r="A138" s="38" t="s">
        <v>64</v>
      </c>
      <c r="B138" s="26">
        <v>0</v>
      </c>
      <c r="C138" s="28">
        <v>0</v>
      </c>
      <c r="D138" s="27">
        <f t="shared" si="17"/>
        <v>0</v>
      </c>
      <c r="E138" s="28">
        <v>0</v>
      </c>
      <c r="F138" s="28">
        <v>0</v>
      </c>
      <c r="G138" s="29">
        <f t="shared" si="16"/>
        <v>0</v>
      </c>
    </row>
    <row r="139" spans="1:7" x14ac:dyDescent="0.25">
      <c r="A139" s="38" t="s">
        <v>65</v>
      </c>
      <c r="B139" s="26">
        <v>0</v>
      </c>
      <c r="C139" s="28">
        <v>0</v>
      </c>
      <c r="D139" s="27">
        <f t="shared" si="17"/>
        <v>0</v>
      </c>
      <c r="E139" s="28">
        <v>0</v>
      </c>
      <c r="F139" s="28">
        <v>0</v>
      </c>
      <c r="G139" s="29">
        <f t="shared" si="16"/>
        <v>0</v>
      </c>
    </row>
    <row r="140" spans="1:7" x14ac:dyDescent="0.25">
      <c r="A140" s="38" t="s">
        <v>66</v>
      </c>
      <c r="B140" s="26">
        <v>0</v>
      </c>
      <c r="C140" s="28">
        <v>0</v>
      </c>
      <c r="D140" s="27">
        <f t="shared" si="17"/>
        <v>0</v>
      </c>
      <c r="E140" s="28">
        <v>0</v>
      </c>
      <c r="F140" s="28">
        <v>0</v>
      </c>
      <c r="G140" s="29">
        <f t="shared" si="16"/>
        <v>0</v>
      </c>
    </row>
    <row r="141" spans="1:7" x14ac:dyDescent="0.25">
      <c r="A141" s="38" t="s">
        <v>67</v>
      </c>
      <c r="B141" s="26">
        <v>0</v>
      </c>
      <c r="C141" s="28">
        <v>0</v>
      </c>
      <c r="D141" s="27">
        <f t="shared" si="17"/>
        <v>0</v>
      </c>
      <c r="E141" s="28">
        <v>0</v>
      </c>
      <c r="F141" s="28">
        <v>0</v>
      </c>
      <c r="G141" s="29">
        <f t="shared" si="16"/>
        <v>0</v>
      </c>
    </row>
    <row r="142" spans="1:7" ht="24" x14ac:dyDescent="0.25">
      <c r="A142" s="38" t="s">
        <v>68</v>
      </c>
      <c r="B142" s="26">
        <v>0</v>
      </c>
      <c r="C142" s="28">
        <v>0</v>
      </c>
      <c r="D142" s="27">
        <f t="shared" si="17"/>
        <v>0</v>
      </c>
      <c r="E142" s="28">
        <v>0</v>
      </c>
      <c r="F142" s="28">
        <v>0</v>
      </c>
      <c r="G142" s="29">
        <f t="shared" si="16"/>
        <v>0</v>
      </c>
    </row>
    <row r="143" spans="1:7" x14ac:dyDescent="0.25">
      <c r="A143" s="38" t="s">
        <v>69</v>
      </c>
      <c r="B143" s="26">
        <v>0</v>
      </c>
      <c r="C143" s="28">
        <v>0</v>
      </c>
      <c r="D143" s="27">
        <f t="shared" si="17"/>
        <v>0</v>
      </c>
      <c r="E143" s="28">
        <v>0</v>
      </c>
      <c r="F143" s="28">
        <v>0</v>
      </c>
      <c r="G143" s="29">
        <f t="shared" si="16"/>
        <v>0</v>
      </c>
    </row>
    <row r="144" spans="1:7" x14ac:dyDescent="0.25">
      <c r="A144" s="38" t="s">
        <v>70</v>
      </c>
      <c r="B144" s="26">
        <v>0</v>
      </c>
      <c r="C144" s="28">
        <v>0</v>
      </c>
      <c r="D144" s="27">
        <f t="shared" si="17"/>
        <v>0</v>
      </c>
      <c r="E144" s="28">
        <v>0</v>
      </c>
      <c r="F144" s="28">
        <v>0</v>
      </c>
      <c r="G144" s="29">
        <f t="shared" si="16"/>
        <v>0</v>
      </c>
    </row>
    <row r="145" spans="1:7" ht="24" x14ac:dyDescent="0.25">
      <c r="A145" s="38" t="s">
        <v>71</v>
      </c>
      <c r="B145" s="26">
        <v>0</v>
      </c>
      <c r="C145" s="28">
        <v>0</v>
      </c>
      <c r="D145" s="27">
        <f t="shared" si="17"/>
        <v>0</v>
      </c>
      <c r="E145" s="28">
        <v>0</v>
      </c>
      <c r="F145" s="28">
        <v>0</v>
      </c>
      <c r="G145" s="29">
        <f t="shared" si="16"/>
        <v>0</v>
      </c>
    </row>
    <row r="146" spans="1:7" x14ac:dyDescent="0.25">
      <c r="A146" s="33" t="s">
        <v>72</v>
      </c>
      <c r="B146" s="22">
        <f>SUM(B147:B149)</f>
        <v>0</v>
      </c>
      <c r="C146" s="22">
        <f t="shared" ref="C146:G146" si="24">SUM(C147:C149)</f>
        <v>0</v>
      </c>
      <c r="D146" s="25">
        <f t="shared" si="24"/>
        <v>0</v>
      </c>
      <c r="E146" s="22">
        <f t="shared" si="24"/>
        <v>0</v>
      </c>
      <c r="F146" s="22">
        <f t="shared" si="24"/>
        <v>0</v>
      </c>
      <c r="G146" s="25">
        <f t="shared" si="24"/>
        <v>0</v>
      </c>
    </row>
    <row r="147" spans="1:7" x14ac:dyDescent="0.25">
      <c r="A147" s="38" t="s">
        <v>73</v>
      </c>
      <c r="B147" s="26">
        <v>0</v>
      </c>
      <c r="C147" s="28">
        <v>0</v>
      </c>
      <c r="D147" s="27">
        <f t="shared" si="17"/>
        <v>0</v>
      </c>
      <c r="E147" s="28">
        <v>0</v>
      </c>
      <c r="F147" s="28">
        <v>0</v>
      </c>
      <c r="G147" s="29">
        <f t="shared" si="16"/>
        <v>0</v>
      </c>
    </row>
    <row r="148" spans="1:7" x14ac:dyDescent="0.25">
      <c r="A148" s="38" t="s">
        <v>74</v>
      </c>
      <c r="B148" s="26">
        <v>0</v>
      </c>
      <c r="C148" s="28">
        <v>0</v>
      </c>
      <c r="D148" s="27">
        <f t="shared" si="17"/>
        <v>0</v>
      </c>
      <c r="E148" s="28">
        <v>0</v>
      </c>
      <c r="F148" s="28">
        <v>0</v>
      </c>
      <c r="G148" s="29">
        <f t="shared" si="16"/>
        <v>0</v>
      </c>
    </row>
    <row r="149" spans="1:7" x14ac:dyDescent="0.25">
      <c r="A149" s="38" t="s">
        <v>75</v>
      </c>
      <c r="B149" s="26">
        <v>0</v>
      </c>
      <c r="C149" s="28">
        <v>0</v>
      </c>
      <c r="D149" s="27">
        <f t="shared" si="17"/>
        <v>0</v>
      </c>
      <c r="E149" s="28">
        <v>0</v>
      </c>
      <c r="F149" s="28">
        <v>0</v>
      </c>
      <c r="G149" s="29">
        <f t="shared" si="16"/>
        <v>0</v>
      </c>
    </row>
    <row r="150" spans="1:7" x14ac:dyDescent="0.25">
      <c r="A150" s="33" t="s">
        <v>76</v>
      </c>
      <c r="B150" s="22">
        <f>SUM(B151:B157)</f>
        <v>0</v>
      </c>
      <c r="C150" s="22">
        <f t="shared" ref="C150:G150" si="25">SUM(C151:C157)</f>
        <v>0</v>
      </c>
      <c r="D150" s="25">
        <f t="shared" si="25"/>
        <v>0</v>
      </c>
      <c r="E150" s="22">
        <f t="shared" si="25"/>
        <v>0</v>
      </c>
      <c r="F150" s="22">
        <f t="shared" si="25"/>
        <v>0</v>
      </c>
      <c r="G150" s="25">
        <f t="shared" si="25"/>
        <v>0</v>
      </c>
    </row>
    <row r="151" spans="1:7" x14ac:dyDescent="0.25">
      <c r="A151" s="38" t="s">
        <v>77</v>
      </c>
      <c r="B151" s="26">
        <v>0</v>
      </c>
      <c r="C151" s="28">
        <v>0</v>
      </c>
      <c r="D151" s="27">
        <f t="shared" si="17"/>
        <v>0</v>
      </c>
      <c r="E151" s="28">
        <v>0</v>
      </c>
      <c r="F151" s="28">
        <v>0</v>
      </c>
      <c r="G151" s="29">
        <f t="shared" si="16"/>
        <v>0</v>
      </c>
    </row>
    <row r="152" spans="1:7" x14ac:dyDescent="0.25">
      <c r="A152" s="38" t="s">
        <v>78</v>
      </c>
      <c r="B152" s="26">
        <v>0</v>
      </c>
      <c r="C152" s="28">
        <v>0</v>
      </c>
      <c r="D152" s="27">
        <f t="shared" si="17"/>
        <v>0</v>
      </c>
      <c r="E152" s="28">
        <v>0</v>
      </c>
      <c r="F152" s="28">
        <v>0</v>
      </c>
      <c r="G152" s="29">
        <f t="shared" si="16"/>
        <v>0</v>
      </c>
    </row>
    <row r="153" spans="1:7" x14ac:dyDescent="0.25">
      <c r="A153" s="38" t="s">
        <v>79</v>
      </c>
      <c r="B153" s="26">
        <v>0</v>
      </c>
      <c r="C153" s="28">
        <v>0</v>
      </c>
      <c r="D153" s="27">
        <f t="shared" ref="D153:D157" si="26">SUM(B153:C153)</f>
        <v>0</v>
      </c>
      <c r="E153" s="28">
        <v>0</v>
      </c>
      <c r="F153" s="28">
        <v>0</v>
      </c>
      <c r="G153" s="29">
        <f t="shared" ref="G153:G157" si="27">SUM(D153-E153)</f>
        <v>0</v>
      </c>
    </row>
    <row r="154" spans="1:7" x14ac:dyDescent="0.25">
      <c r="A154" s="38" t="s">
        <v>80</v>
      </c>
      <c r="B154" s="26">
        <v>0</v>
      </c>
      <c r="C154" s="28">
        <v>0</v>
      </c>
      <c r="D154" s="27">
        <f t="shared" si="26"/>
        <v>0</v>
      </c>
      <c r="E154" s="28">
        <v>0</v>
      </c>
      <c r="F154" s="28">
        <v>0</v>
      </c>
      <c r="G154" s="29">
        <f t="shared" si="27"/>
        <v>0</v>
      </c>
    </row>
    <row r="155" spans="1:7" x14ac:dyDescent="0.25">
      <c r="A155" s="38" t="s">
        <v>81</v>
      </c>
      <c r="B155" s="26">
        <v>0</v>
      </c>
      <c r="C155" s="28">
        <v>0</v>
      </c>
      <c r="D155" s="27">
        <f t="shared" si="26"/>
        <v>0</v>
      </c>
      <c r="E155" s="28">
        <v>0</v>
      </c>
      <c r="F155" s="28">
        <v>0</v>
      </c>
      <c r="G155" s="29">
        <f t="shared" si="27"/>
        <v>0</v>
      </c>
    </row>
    <row r="156" spans="1:7" x14ac:dyDescent="0.25">
      <c r="A156" s="38" t="s">
        <v>82</v>
      </c>
      <c r="B156" s="26">
        <v>0</v>
      </c>
      <c r="C156" s="28">
        <v>0</v>
      </c>
      <c r="D156" s="27">
        <f t="shared" si="26"/>
        <v>0</v>
      </c>
      <c r="E156" s="28">
        <v>0</v>
      </c>
      <c r="F156" s="28">
        <v>0</v>
      </c>
      <c r="G156" s="29">
        <f t="shared" si="27"/>
        <v>0</v>
      </c>
    </row>
    <row r="157" spans="1:7" ht="24" x14ac:dyDescent="0.25">
      <c r="A157" s="38" t="s">
        <v>83</v>
      </c>
      <c r="B157" s="26">
        <v>0</v>
      </c>
      <c r="C157" s="28">
        <v>0</v>
      </c>
      <c r="D157" s="27">
        <f t="shared" si="26"/>
        <v>0</v>
      </c>
      <c r="E157" s="28">
        <v>0</v>
      </c>
      <c r="F157" s="28">
        <v>0</v>
      </c>
      <c r="G157" s="29">
        <f t="shared" si="27"/>
        <v>0</v>
      </c>
    </row>
    <row r="158" spans="1:7" x14ac:dyDescent="0.25">
      <c r="A158" s="38"/>
      <c r="B158" s="34"/>
      <c r="C158" s="34"/>
      <c r="D158" s="27"/>
      <c r="E158" s="34"/>
      <c r="F158" s="34"/>
      <c r="G158" s="27"/>
    </row>
    <row r="159" spans="1:7" ht="15.75" thickBot="1" x14ac:dyDescent="0.3">
      <c r="A159" s="41" t="s">
        <v>85</v>
      </c>
      <c r="B159" s="35">
        <f>SUM(B9,B84)</f>
        <v>12441298687.970001</v>
      </c>
      <c r="C159" s="35">
        <f t="shared" ref="C159:F159" si="28">SUM(C9,C84)</f>
        <v>1161491225.7</v>
      </c>
      <c r="D159" s="36">
        <f>SUM(D9,D84)</f>
        <v>13602789913.670002</v>
      </c>
      <c r="E159" s="35">
        <f t="shared" si="28"/>
        <v>13603826317.409998</v>
      </c>
      <c r="F159" s="35">
        <f t="shared" si="28"/>
        <v>13579359855.789997</v>
      </c>
      <c r="G159" s="36">
        <f>SUM(G9,G84)</f>
        <v>-1036403.7399985313</v>
      </c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erika_soto</dc:creator>
  <cp:lastModifiedBy>erika_soto</cp:lastModifiedBy>
  <cp:lastPrinted>2022-01-27T20:48:47Z</cp:lastPrinted>
  <dcterms:created xsi:type="dcterms:W3CDTF">2022-01-27T20:45:16Z</dcterms:created>
  <dcterms:modified xsi:type="dcterms:W3CDTF">2022-01-27T20:48:48Z</dcterms:modified>
</cp:coreProperties>
</file>